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\\vcen.ru\dfs\Общая папка по отделам\МУП\ОТП\Сканы\9 каб\"/>
    </mc:Choice>
  </mc:AlternateContent>
  <xr:revisionPtr revIDLastSave="0" documentId="8_{12C90317-D91A-41B6-832B-409EAA0A92D5}" xr6:coauthVersionLast="47" xr6:coauthVersionMax="47" xr10:uidLastSave="{00000000-0000-0000-0000-000000000000}"/>
  <bookViews>
    <workbookView xWindow="-120" yWindow="-120" windowWidth="29040" windowHeight="15840" xr2:uid="{4628340C-48C4-4686-9374-92BBFEDFA38E}"/>
  </bookViews>
  <sheets>
    <sheet name="Лист1" sheetId="2" r:id="rId1"/>
  </sheets>
  <externalReferences>
    <externalReference r:id="rId2"/>
    <externalReference r:id="rId3"/>
    <externalReference r:id="rId4"/>
    <externalReference r:id="rId5"/>
  </externalReferences>
  <definedNames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qw1" hidden="1">{#N/A,#N/A,TRUE,"Fields";#N/A,#N/A,TRUE,"Sens"}</definedName>
    <definedName name="____qw2" hidden="1">{#VALUE!,#N/A,TRUE,0;#N/A,#N/A,TRUE,0}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qw1" hidden="1">{#N/A,#N/A,TRUE,"Fields";#N/A,#N/A,TRUE,"Sens"}</definedName>
    <definedName name="__qw2" hidden="1">{#VALUE!,#N/A,TRUE,0;#N/A,#N/A,TRUE,0}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Order1" hidden="1">255</definedName>
    <definedName name="_qw1" hidden="1">{#N/A,#N/A,TRUE,"Fields";#N/A,#N/A,TRUE,"Sens"}</definedName>
    <definedName name="_qw2" hidden="1">{#VALUE!,#N/A,TRUE,0;#N/A,#N/A,TRUE,0}</definedName>
    <definedName name="_Sort" hidden="1">#REF!</definedName>
    <definedName name="_xlnm._FilterDatabase" localSheetId="0" hidden="1">Лист1!$B$6:$G$6</definedName>
    <definedName name="AccessDatabase" hidden="1">"C:\Documents and Settings\Stassovsky\My Documents\MF\Current\2001 PROJECT N_1.mdb"</definedName>
    <definedName name="AQW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S2DocOpenMode" hidden="1">"AS2DocumentBrowse"</definedName>
    <definedName name="bfd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LPH1" hidden="1">'[2]Share Price 2002'!#REF!</definedName>
    <definedName name="BLPH2" hidden="1">'[2]Share Price 2002'!#REF!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sfgdghjhg" hidden="1">{#N/A,#N/A,TRUE,"Лист1";#N/A,#N/A,TRUE,"Лист2";#N/A,#N/A,TRUE,"Лист3"}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sdsfdfgh" hidden="1">{#N/A,#N/A,TRUE,"Лист1";#N/A,#N/A,TRUE,"Лист2";#N/A,#N/A,TRUE,"Лист3"}</definedName>
    <definedName name="etrytru" hidden="1">{#N/A,#N/A,TRUE,"Лист1";#N/A,#N/A,TRUE,"Лист2";#N/A,#N/A,TRUE,"Лист3"}</definedName>
    <definedName name="ewrtertuyt" hidden="1">{#N/A,#N/A,TRUE,"Лист1";#N/A,#N/A,TRUE,"Лист2";#N/A,#N/A,TRUE,"Лист3"}</definedName>
    <definedName name="fdfccgh" hidden="1">{#N/A,#N/A,TRUE,"Лист1";#N/A,#N/A,TRUE,"Лист2";#N/A,#N/A,TRUE,"Лист3"}</definedName>
    <definedName name="fdfggghgjh" hidden="1">{#N/A,#N/A,TRUE,"Лист1";#N/A,#N/A,TRUE,"Лист2";#N/A,#N/A,TRUE,"Лист3"}</definedName>
    <definedName name="fgghfhghj" hidden="1">{#N/A,#N/A,TRUE,"Лист1";#N/A,#N/A,TRUE,"Лист2";#N/A,#N/A,TRUE,"Лист3"}</definedName>
    <definedName name="fghghjk" hidden="1">{#N/A,#N/A,TRUE,"Лист1";#N/A,#N/A,TRUE,"Лист2";#N/A,#N/A,TRUE,"Лист3"}</definedName>
    <definedName name="fhghgjh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hghgy" hidden="1">{#N/A,#N/A,TRUE,"Лист1";#N/A,#N/A,TRUE,"Лист2";#N/A,#N/A,TRUE,"Лист3"}</definedName>
    <definedName name="grdtrgcfg" hidden="1">{#N/A,#N/A,TRUE,"Лист1";#N/A,#N/A,TRUE,"Лист2";#N/A,#N/A,TRUE,"Лист3"}</definedName>
    <definedName name="hgffgddfd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uiiiiiiiiiiiiiiiiii" hidden="1">{#N/A,#N/A,TRUE,"Лист1";#N/A,#N/A,TRUE,"Лист2";#N/A,#N/A,TRUE,"Лист3"}</definedName>
    <definedName name="iuiytyyfdg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yuuytvt" hidden="1">{#N/A,#N/A,TRUE,"Лист1";#N/A,#N/A,TRUE,"Лист2";#N/A,#N/A,TRUE,"Лист3"}</definedName>
    <definedName name="jhfgfs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tjgyt" hidden="1">{#N/A,#N/A,TRUE,"Лист1";#N/A,#N/A,TRUE,"Лист2";#N/A,#N/A,TRUE,"Лист3"}</definedName>
    <definedName name="jkhffddds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uhghg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hjkhjghf" hidden="1">{#N/A,#N/A,TRUE,"Лист1";#N/A,#N/A,TRUE,"Лист2";#N/A,#N/A,TRUE,"Лист3"}</definedName>
    <definedName name="kj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khjkjhgh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ljhjkghv" hidden="1">{#N/A,#N/A,TRUE,"Лист1";#N/A,#N/A,TRUE,"Лист2";#N/A,#N/A,TRUE,"Лист3"}</definedName>
    <definedName name="klljjjhjgghf" hidden="1">{#N/A,#N/A,TRUE,"Лист1";#N/A,#N/A,TRUE,"Лист2";#N/A,#N/A,TRUE,"Лист3"}</definedName>
    <definedName name="likuih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mhyt" hidden="1">{#N/A,#N/A,TRUE,"Лист1";#N/A,#N/A,TRUE,"Лист2";#N/A,#N/A,TRUE,"Лист3"}</definedName>
    <definedName name="mjhuiy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MEF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nbbvgf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ew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nhguy" hidden="1">{#N/A,#N/A,TRUE,"Лист1";#N/A,#N/A,TRUE,"Лист2";#N/A,#N/A,TRUE,"Лист3"}</definedName>
    <definedName name="njkhgjhghfhg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poooooooooooooooo" hidden="1">{#N/A,#N/A,TRUE,"Лист1";#N/A,#N/A,TRUE,"Лист2";#N/A,#N/A,TRUE,"Лист3"}</definedName>
    <definedName name="P1_dip" hidden="1">[3]СД!$G$167:$G$172,[3]СД!$G$174:$G$175,[3]СД!$G$177:$G$180,[3]СД!$G$182,[3]СД!$G$184:$G$188,[3]СД!$G$190,[3]СД!$G$192:$G$194</definedName>
    <definedName name="P1_eso" hidden="1">[3]СД!$G$167:$G$172,[3]СД!$G$174:$G$175,[3]СД!$G$177:$G$180,[3]СД!$G$182,[3]СД!$G$184:$G$188,[3]СД!$G$190,[3]СД!$G$192:$G$194</definedName>
    <definedName name="P1_ESO_PROT" hidden="1">#REF!,#REF!,#REF!,#REF!,#REF!,#REF!,#REF!,#REF!</definedName>
    <definedName name="P1_net" hidden="1">[3]СД!$G$118:$G$123,[3]СД!$G$125:$G$126,[3]СД!$G$128:$G$131,[3]СД!$G$133,[3]СД!$G$135:$G$139,[3]СД!$G$141,[3]СД!$G$143:$G$145</definedName>
    <definedName name="P1_SBT_PROT" hidden="1">#REF!,#REF!,#REF!,#REF!,#REF!,#REF!,#REF!</definedName>
    <definedName name="P1_SC22" hidden="1">#REF!,#REF!,#REF!,#REF!,#REF!,#REF!</definedName>
    <definedName name="P1_SCOPE_16_PRT" hidden="1">[3]СД!$E$15:$I$16,[3]СД!$E$18:$I$20,[3]СД!$E$23:$I$23,[3]СД!$E$26:$I$26,[3]СД!$E$29:$I$29,[3]СД!$E$32:$I$32,[3]СД!$E$35:$I$35,[3]СД!$B$34,[3]СД!$B$37</definedName>
    <definedName name="P1_SCOPE_17_PRT" hidden="1">[3]СД!$E$13:$H$21,[3]СД!$J$9:$J$11,[3]СД!$J$13:$J$21,[3]СД!$E$24:$H$26,[3]СД!$E$28:$H$36,[3]СД!$J$24:$M$26,[3]СД!$J$28:$M$36,[3]СД!$E$39:$H$41</definedName>
    <definedName name="P1_SCOPE_4_PRT" hidden="1">[3]СД!$F$23:$I$23,[3]СД!$F$25:$I$25,[3]СД!$F$27:$I$31,[3]СД!$K$14:$N$20,[3]СД!$K$23:$N$23,[3]СД!$K$25:$N$25,[3]СД!$K$27:$N$31,[3]СД!$P$14:$S$20,[3]СД!$P$23:$S$23</definedName>
    <definedName name="P1_SCOPE_5_PRT" hidden="1">[3]СД!$F$23:$I$23,[3]СД!$F$25:$I$25,[3]СД!$F$27:$I$31,[3]СД!$K$14:$N$21,[3]СД!$K$23:$N$23,[3]СД!$K$25:$N$25,[3]СД!$K$27:$N$31,[3]СД!$P$14:$S$21,[3]СД!$P$23:$S$23</definedName>
    <definedName name="P1_SCOPE_CORR" hidden="1">#REF!,#REF!,#REF!,#REF!,#REF!,#REF!,#REF!</definedName>
    <definedName name="P1_SCOPE_DOP" hidden="1">[4]Регионы!#REF!,[4]Регионы!#REF!,[4]Регионы!#REF!,[4]Регионы!#REF!,[4]Регионы!#REF!,[4]Регионы!#REF!</definedName>
    <definedName name="P1_SCOPE_F1_PRT" hidden="1">[3]СД!$D$74:$E$84,[3]СД!$D$71:$E$72,[3]СД!$D$66:$E$69,[3]СД!$D$61:$E$64</definedName>
    <definedName name="P1_SCOPE_F2_PRT" hidden="1">[3]СД!$G$56,[3]СД!$E$55:$E$56,[3]СД!$F$55:$G$55,[3]СД!$D$55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[3]СД!$H$15:$H$19,[3]СД!$H$21:$H$25,[3]СД!$J$14:$J$25,[3]СД!$K$15:$K$19,[3]СД!$K$21:$K$25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[3]СД!$E$70:$M$79,[3]СД!$E$81:$M$81,[3]СД!$E$83:$M$88,[3]СД!$E$90:$M$90,[3]СД!$E$92:$M$96,[3]СД!$E$98:$M$98,[3]СД!$E$101:$M$102</definedName>
    <definedName name="P1_SCOPE_SV_PRT" hidden="1">[3]СД!$E$23:$H$26,[3]СД!$E$28:$I$29,[3]СД!$E$32:$I$36,[3]СД!$E$38:$I$40,[3]СД!$E$42:$I$53,[3]СД!$E$55:$I$56,[3]СД!$E$58:$I$63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[3]СД!$J$42:$K$46,[3]СД!$J$49,[3]СД!$J$50:$K$54,[3]СД!$J$55,[3]СД!$J$56:$K$60,[3]СД!$J$62:$K$66</definedName>
    <definedName name="P1_T10?Data" hidden="1">[3]СД!$F$7:$S$14,[3]СД!$D$16:$D$19,[3]СД!$F$16:$S$19,[3]СД!$D$21:$D$22,[3]СД!$F$21:$S$22,[3]СД!$D$24:$D$25,[3]СД!$F$24:$S$25,[3]СД!$D$27:$D$28,[3]СД!$F$27:$S$28,[3]СД!$D$30:$D$31,[3]СД!$F$30:$S$31</definedName>
    <definedName name="P1_T11?Data" hidden="1">[3]СД!$D$10:$D$12,[3]СД!$D$14:$D$16,[3]СД!$D$18:$D$20,[3]СД!$D$22:$D$24,[3]СД!$D$26:$D$28,[3]СД!$D$30:$D$32,[3]СД!$D$36:$D$38,[3]СД!$D$40:$D$42,[3]СД!$F$6:$S$8,[3]СД!$F$10:$S$12,[3]СД!$F$14:$S$16</definedName>
    <definedName name="P1_T16?axis?R?ДОГОВОР" hidden="1">[3]СД!$E$76:$M$76,[3]СД!$E$8:$M$8,[3]СД!$E$12:$M$12,[3]СД!$E$52:$M$52,[3]СД!$E$16:$M$16,[3]СД!$E$64:$M$64,[3]СД!$E$84:$M$85,[3]СД!$E$48:$M$48,[3]СД!$E$80:$M$80,[3]СД!$E$72:$M$72,[3]СД!$E$44:$M$44</definedName>
    <definedName name="P1_T16?axis?R?ДОГОВОР?" hidden="1">[3]СД!$A$76,[3]СД!$A$84:$A$85,[3]СД!$A$72,[3]СД!$A$80,[3]СД!$A$68,[3]СД!$A$64,[3]СД!$A$60,[3]СД!$A$56,[3]СД!$A$52,[3]СД!$A$48,[3]СД!$A$44,[3]СД!$A$40,[3]СД!$A$36,[3]СД!$A$32,[3]СД!$A$28,[3]СД!$A$24,[3]СД!$A$20</definedName>
    <definedName name="P1_T16?L1" hidden="1">[3]СД!$A$74:$M$74,[3]СД!$A$14:$M$14,[3]СД!$A$10:$M$10,[3]СД!$A$50:$M$50,[3]СД!$A$6:$M$6,[3]СД!$A$62:$M$62,[3]СД!$A$78:$M$78,[3]СД!$A$46:$M$46,[3]СД!$A$82:$M$82,[3]СД!$A$70:$M$70,[3]СД!$A$42:$M$42</definedName>
    <definedName name="P1_T16?L1.x" hidden="1">[3]СД!$A$76:$M$76,[3]СД!$A$16:$M$16,[3]СД!$A$12:$M$12,[3]СД!$A$52:$M$52,[3]СД!$A$8:$M$8,[3]СД!$A$64:$M$64,[3]СД!$A$80:$M$80,[3]СД!$A$48:$M$48,[3]СД!$A$84:$M$85,[3]СД!$A$72:$M$72,[3]СД!$A$44:$M$44</definedName>
    <definedName name="P1_T16_Protect" hidden="1">#REF!,#REF!,#REF!,#REF!,#REF!,#REF!,#REF!,#REF!</definedName>
    <definedName name="P1_T18.2_Protect" hidden="1">[3]СД!$F$12:$J$19,[3]СД!$F$22:$J$25,[3]СД!$B$28:$J$32,[3]СД!$F$34:$J$34,[3]СД!$B$36:$J$65,[3]СД!$F$69:$J$74,[3]СД!$F$81:$J$81</definedName>
    <definedName name="P1_T2?Data" hidden="1">[3]СД!$G$9:$P$67,[3]СД!$R$9:$R$67,[3]СД!$T$9:$X$67,[3]СД!$Z$9:$AA$67,[3]СД!$AB$9,[3]СД!$AB$34,[3]СД!$AB$38,[3]СД!$AB$57,[3]СД!$AB$65:$AB$67,[3]СД!$AC$9:$AC$67,[3]СД!$AE$9:$AG$67,[3]СД!$AI$9:$AS$67,[3]СД!$AU$9:$AU$67,[3]СД!$AW$9:$AX$67</definedName>
    <definedName name="P1_T20_Protection" hidden="1">[3]СД!$E$4:$H$4,[3]СД!$E$13:$H$13,[3]СД!$E$16:$H$17,[3]СД!$E$19:$H$19,[3]СД!$J$4:$M$4,[3]СД!$J$8:$M$11,[3]СД!$J$13:$M$13,[3]СД!$J$16:$M$17,[3]СД!$J$19:$M$19</definedName>
    <definedName name="P1_T3.1?unit?МРУБ" hidden="1">[3]СД!$D$21:$E$24,[3]СД!$D$28:$E$31,[3]СД!$G$11:$H$16,[3]СД!$G$21:$H$24,[3]СД!$G$28:$H$31,[3]СД!$J$11:$K$16,[3]СД!$J$21:$K$24,[3]СД!$J$28:$K$31,[3]СД!$M$11:$N$16,[3]СД!$M$21:$N$24,[3]СД!$M$28:$N$31</definedName>
    <definedName name="P1_T4_Protect" hidden="1">[3]СД!$G$20:$J$20,[3]СД!$G$22:$J$22,[3]СД!$G$24:$J$28,[3]СД!$L$11:$O$17,[3]СД!$L$20:$O$20,[3]СД!$L$22:$O$22,[3]СД!$L$24:$O$28,[3]СД!$Q$11:$T$17,[3]СД!$Q$20:$T$20</definedName>
    <definedName name="P1_T6_Protect" hidden="1">[3]СД!$D$46:$H$55,[3]СД!$J$46:$N$55,[3]СД!$D$57:$H$59,[3]СД!$J$57:$N$59,[3]СД!$B$10:$B$19,[3]СД!$D$10:$H$19,[3]СД!$J$10:$N$19,[3]СД!$D$21:$H$23,[3]СД!$J$21:$N$23</definedName>
    <definedName name="P1_T9?Data" hidden="1">[3]СД!$E$12:$E$16,[3]СД!$E$19:$E$22,[3]СД!$E$25:$E$28,[3]СД!$E$31:$E$34,[3]СД!$E$36:$E$41,[3]СД!$E$43:$E$47,[3]СД!$E$49:$E$54,[3]СД!$E$56:$E$61,[3]СД!$E$63:$E$68,[3]СД!$E$71:$E$74,[3]СД!$E$76:$E$77,[3]СД!$E$79</definedName>
    <definedName name="P10_SCOPE_FULL_LOAD" hidden="1">#REF!,#REF!,#REF!,#REF!,#REF!,#REF!</definedName>
    <definedName name="P10_T1_Protect" hidden="1">[3]СД!$F$42:$H$46,[3]СД!$F$49:$G$49,[3]СД!$F$50:$H$54,[3]СД!$F$55:$G$55,[3]СД!$F$56:$H$60</definedName>
    <definedName name="P11_SCOPE_FULL_LOAD" hidden="1">#REF!,#REF!,#REF!,#REF!,#REF!</definedName>
    <definedName name="P11_T1_Protect" hidden="1">[3]СД!$F$62:$H$66,[3]СД!$F$68:$H$72,[3]СД!$F$74:$H$78,[3]СД!$F$80:$H$84,[3]СД!$F$89:$G$89</definedName>
    <definedName name="P12_SCOPE_FULL_LOAD" hidden="1">#REF!,#REF!,#REF!,#REF!,#REF!,#REF!</definedName>
    <definedName name="P12_T1_Protect" hidden="1">[3]СД!$F$90:$H$94,[3]СД!$F$95:$G$95,[3]СД!$F$96:$H$100,[3]СД!$F$102:$H$106,[3]СД!$F$108:$H$112</definedName>
    <definedName name="P13_SCOPE_FULL_LOAD" hidden="1">#REF!,#REF!,#REF!,#REF!,#REF!,#REF!</definedName>
    <definedName name="P13_T1_Protect" hidden="1">[3]СД!$F$114:$H$118,[3]СД!$F$120:$H$124,[3]СД!$F$127:$G$127,[3]СД!$F$128:$H$132,[3]СД!$F$133:$G$133</definedName>
    <definedName name="P14_SCOPE_FULL_LOAD" hidden="1">#REF!,#REF!,#REF!,#REF!,#REF!,#REF!</definedName>
    <definedName name="P14_T1_Protect" hidden="1">[3]СД!$F$134:$H$138,[3]СД!$F$140:$H$144,[3]СД!$F$146:$H$150,[3]СД!$F$152:$H$156,[3]СД!$F$158:$H$162</definedName>
    <definedName name="P15_SCOPE_FULL_LOAD" hidden="1">#REF!,#REF!,#REF!,#REF!,#REF!,P1_SCOPE_FULL_LOAD</definedName>
    <definedName name="P15_T1_Protect" hidden="1">[3]СД!$J$158:$K$162,[3]СД!$J$152:$K$156,[3]СД!$J$146:$K$150,[3]СД!$J$140:$K$144,[3]СД!$J$11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[3]СД!$J$12:$K$16,[3]СД!$J$17,[3]СД!$J$18:$K$22,[3]СД!$J$24:$K$28,[3]СД!$J$30:$K$34,[3]СД!$F$23:$G$23</definedName>
    <definedName name="P17_SCOPE_FULL_LOAD" hidden="1">[0]!P9_SCOPE_FULL_LOAD,[0]!P10_SCOPE_FULL_LOAD,[0]!P11_SCOPE_FULL_LOAD,[0]!P12_SCOPE_FULL_LOAD,[0]!P13_SCOPE_FULL_LOAD,[0]!P14_SCOPE_FULL_LOAD,[0]!P15_SCOPE_FULL_LOAD</definedName>
    <definedName name="P17_T1_Protect" hidden="1">[3]СД!$F$29:$G$29,[3]СД!$F$61:$G$61,[3]СД!$F$67:$G$67,[3]СД!$F$101:$G$101,[3]СД!$F$107:$G$107</definedName>
    <definedName name="P18_T1_Protect" hidden="1">[3]СД!$F$139:$G$139,[3]СД!$F$145:$G$145,[3]СД!$J$36:$K$40,P1_T1_Protect,P2_T1_Protect,P3_T1_Protect,P4_T1_Protect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[3]СД!$G$100:$G$116,[3]СД!$G$118:$G$123,[3]СД!$G$125:$G$126,[3]СД!$G$128:$G$131,[3]СД!$G$133,[3]СД!$G$135:$G$139,[3]СД!$G$141</definedName>
    <definedName name="P2_SC22" hidden="1">#REF!,#REF!,#REF!,#REF!,#REF!,#REF!,#REF!</definedName>
    <definedName name="P2_SCOPE_16_PRT" hidden="1">[3]СД!$E$38:$I$38,[3]СД!$E$41:$I$41,[3]СД!$E$45:$I$47,[3]СД!$E$49:$I$49,[3]СД!$E$53:$I$54,[3]СД!$E$56:$I$57,[3]СД!$E$59:$I$59,[3]СД!$E$9:$I$13</definedName>
    <definedName name="P2_SCOPE_4_PRT" hidden="1">[3]СД!$P$25:$S$25,[3]СД!$P$27:$S$31,[3]СД!$U$14:$X$20,[3]СД!$U$23:$X$23,[3]СД!$U$25:$X$25,[3]СД!$U$27:$X$31,[3]СД!$Z$14:$AC$20,[3]СД!$Z$23:$AC$23,[3]СД!$Z$25:$AC$25</definedName>
    <definedName name="P2_SCOPE_5_PRT" hidden="1">[3]СД!$P$25:$S$25,[3]СД!$P$27:$S$31,[3]СД!$U$14:$X$21,[3]СД!$U$23:$X$23,[3]СД!$U$25:$X$25,[3]СД!$U$27:$X$31,[3]СД!$Z$14:$AC$21,[3]СД!$Z$23:$AC$23,[3]СД!$Z$25:$AC$25</definedName>
    <definedName name="P2_SCOPE_CORR" hidden="1">#REF!,#REF!,#REF!,#REF!,#REF!,#REF!,#REF!,#REF!</definedName>
    <definedName name="P2_SCOPE_F1_PRT" hidden="1">[3]СД!$D$56:$E$59,[3]СД!$D$34:$E$50,[3]СД!$D$32:$E$32,[3]СД!$D$23:$E$30</definedName>
    <definedName name="P2_SCOPE_F2_PRT" hidden="1">[3]СД!$D$52:$G$54,[3]СД!$C$21:$E$42,[3]СД!$A$12:$E$12,[3]СД!$C$8:$E$11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[3]СД!$N$14:$N$25,[3]СД!$N$27:$N$31,[3]СД!$J$27:$K$31,[3]СД!$F$27:$H$31,[3]СД!$F$33:$H$37</definedName>
    <definedName name="P2_SCOPE_SAVE2" hidden="1">#REF!,#REF!,#REF!,#REF!,#REF!,#REF!</definedName>
    <definedName name="P2_SCOPE_SV_PRT" hidden="1">[3]СД!$E$72:$I$79,[3]СД!$E$81:$I$81,[3]СД!$E$85:$H$88,[3]СД!$E$90:$I$90,[3]СД!$E$107:$I$112,[3]СД!$E$114:$I$117,[3]СД!$E$124:$H$127</definedName>
    <definedName name="P2_T1_Protect" hidden="1">[3]СД!$J$68:$K$72,[3]СД!$J$74:$K$78,[3]СД!$J$80:$K$84,[3]СД!$J$89,[3]СД!$J$90:$K$94,[3]СД!$J$95</definedName>
    <definedName name="P2_T4_Protect" hidden="1">[3]СД!$Q$22:$T$22,[3]СД!$Q$24:$T$28,[3]СД!$V$24:$Y$28,[3]СД!$V$22:$Y$22,[3]СД!$V$20:$Y$20,[3]СД!$V$11:$Y$17,[3]СД!$AA$11:$AD$17,[3]СД!$AA$20:$AD$20,[3]СД!$AA$22:$AD$22</definedName>
    <definedName name="P2_T9?Data" hidden="1">[3]СД!$G$5:$P$10,[3]СД!$G$12:$P$16,[3]СД!$G$19:$P$22,[3]СД!$G$25:$P$28,[3]СД!$G$31:$P$34,[3]СД!$G$36:$P$41,[3]СД!$G$44:$P$47,[3]СД!$G$49:$P$54,[3]СД!$G$56:$P$61,[3]СД!$G$63:$P$68,[3]СД!$G$71:$P$74,[3]СД!$G$76:$P$77</definedName>
    <definedName name="P3_dip" hidden="1">[3]СД!$G$143:$G$145,[3]СД!$G$214:$G$217,[3]СД!$G$219:$G$224,[3]СД!$G$226,[3]СД!$G$228,[3]СД!$G$230,[3]СД!$G$232,[3]СД!$G$197:$G$212</definedName>
    <definedName name="P3_SC22" hidden="1">#REF!,#REF!,#REF!,#REF!,#REF!,#REF!</definedName>
    <definedName name="P3_SCOPE_F1_PRT" hidden="1">[3]СД!$E$16:$E$17,[3]СД!$C$4:$D$4,[3]СД!$C$7:$E$10,[3]СД!$A$11:$E$11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[3]СД!$J$33:$K$37,[3]СД!$N$33:$N$37,[3]СД!$F$39:$H$43,[3]СД!$J$39:$K$43,[3]СД!$N$39:$N$43</definedName>
    <definedName name="P3_SCOPE_SV_PRT" hidden="1">[3]СД!$D$135:$G$135,[3]СД!$I$135:$I$140,[3]СД!$H$137:$H$140,[3]СД!$D$138:$G$140,[3]СД!$E$15:$I$16,[3]СД!$E$120:$I$121,[3]СД!$E$18:$I$19</definedName>
    <definedName name="P3_T1_Protect" hidden="1">[3]СД!$J$96:$K$100,[3]СД!$J$102:$K$106,[3]СД!$J$108:$K$112,[3]СД!$J$114:$K$118,[3]СД!$J$120:$K$124</definedName>
    <definedName name="P4_dip" hidden="1">[3]СД!$G$70:$G$75,[3]СД!$G$77:$G$78,[3]СД!$G$80:$G$83,[3]СД!$G$85,[3]СД!$G$87:$G$91,[3]СД!$G$93,[3]СД!$G$95:$G$97,[3]СД!$G$52:$G$68</definedName>
    <definedName name="P4_SCOPE_F1_PRT" hidden="1">[3]СД!$C$13:$E$13,[3]СД!$A$14:$E$14,[3]СД!$C$23:$C$50,[3]СД!$C$54:$C$95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[3]СД!$F$45:$H$49,[3]СД!$J$45:$K$49,[3]СД!$N$45:$N$49,[3]СД!$F$53:$G$64,[3]СД!$H$54:$H$58</definedName>
    <definedName name="P4_T1_Protect" hidden="1">[3]СД!$J$127,[3]СД!$J$128:$K$132,[3]СД!$J$133,[3]СД!$J$134:$K$138,[3]СД!$N$11:$N$22,[3]СД!$N$24:$N$28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[3]СД!$H$60:$H$64,[3]СД!$J$53:$J$64,[3]СД!$K$54:$K$58,[3]СД!$K$60:$K$64,[3]СД!$N$53:$N$64</definedName>
    <definedName name="P5_T1_Protect" hidden="1">[3]СД!$N$30:$N$34,[3]СД!$N$36:$N$40,[3]СД!$N$42:$N$46,[3]СД!$N$49:$N$60,[3]СД!$N$62:$N$66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[3]СД!$F$66:$H$70,[3]СД!$J$66:$K$70,[3]СД!$N$66:$N$70,[3]СД!$F$72:$H$76,[3]СД!$J$72:$K$76</definedName>
    <definedName name="P6_T1_Protect" hidden="1">[3]СД!$N$68:$N$72,[3]СД!$N$74:$N$78,[3]СД!$N$80:$N$84,[3]СД!$N$89:$N$100,[3]СД!$N$102:$N$106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#REF!,#REF!,#REF!,#REF!,#REF!,[0]!P1_SCOPE_NotInd2,[0]!P2_SCOPE_NotInd2,[0]!P3_SCOPE_NotInd2</definedName>
    <definedName name="P7_SCOPE_PER_PRT" hidden="1">[3]СД!$N$72:$N$76,[3]СД!$F$78:$H$82,[3]СД!$J$78:$K$82,[3]СД!$N$78:$N$82,[3]СД!$F$84:$H$88</definedName>
    <definedName name="P7_T1_Protect" hidden="1">[3]СД!$N$108:$N$112,[3]СД!$N$114:$N$118,[3]СД!$N$120:$N$124,[3]СД!$N$127:$N$138,[3]СД!$N$140:$N$144</definedName>
    <definedName name="P8_SCOPE_FULL_LOAD" hidden="1">#REF!,#REF!,#REF!,#REF!,#REF!,#REF!</definedName>
    <definedName name="P8_SCOPE_NOTIND" hidden="1">#REF!,#REF!,#REF!,#REF!,#REF!,#REF!</definedName>
    <definedName name="P8_SCOPE_PER_PRT" hidden="1">[3]СД!$J$84:$K$88,[3]СД!$N$84:$N$88,[3]СД!$F$14:$G$25,P1_SCOPE_PER_PRT,P2_SCOPE_PER_PRT,P3_SCOPE_PER_PRT,P4_SCOPE_PER_PRT</definedName>
    <definedName name="P8_T1_Protect" hidden="1">[3]СД!$N$146:$N$150,[3]СД!$N$152:$N$156,[3]СД!$N$158:$N$162,[3]СД!$F$11:$G$11,[3]СД!$F$12:$H$16</definedName>
    <definedName name="P9_SCOPE_FULL_LOAD" hidden="1">#REF!,#REF!,#REF!,#REF!,#REF!,#REF!</definedName>
    <definedName name="P9_SCOPE_NotInd" hidden="1">#N/A</definedName>
    <definedName name="P9_T1_Protect" hidden="1">[3]СД!$F$17:$G$17,[3]СД!$F$18:$H$22,[3]СД!$F$24:$H$28,[3]СД!$F$30:$H$34,[3]СД!$F$36:$H$40</definedName>
    <definedName name="popiiiiiiiiiiiiiiiiiii" hidden="1">{#N/A,#N/A,TRUE,"Лист1";#N/A,#N/A,TRUE,"Лист2";#N/A,#N/A,TRUE,"Лист3"}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{#N/A,#N/A,TRUE,"Fields";#N/A,#N/A,TRUE,"Sens"}</definedName>
    <definedName name="rerttryu" hidden="1">{#N/A,#N/A,TRUE,"Лист1";#N/A,#N/A,TRUE,"Лист2";#N/A,#N/A,TRUE,"Лист3"}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tdrdrdsf" hidden="1">{#N/A,#N/A,TRUE,"Лист1";#N/A,#N/A,TRUE,"Лист2";#N/A,#N/A,TRUE,"Лист3"}</definedName>
    <definedName name="SAPBEXrevision" hidden="1">25</definedName>
    <definedName name="SAPBEXsysID" hidden="1">"BWP"</definedName>
    <definedName name="SAPBEXwbID" hidden="1">"EXRNGC7AHMWGVUJ0YHOVCZ5AP"</definedName>
    <definedName name="SDF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rfgffffffffffffffffff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dfhiqeu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uhjhhhhhhhhhhhhh" hidden="1">{#N/A,#N/A,TRUE,"Лист1";#N/A,#N/A,TRUE,"Лист2";#N/A,#N/A,TRUE,"Лист3"}</definedName>
    <definedName name="uiyuyuy" hidden="1">{#N/A,#N/A,TRUE,"Лист1";#N/A,#N/A,TRUE,"Лист2";#N/A,#N/A,TRUE,"Лист3"}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ytytr" hidden="1">{#N/A,#N/A,TRUE,"Лист1";#N/A,#N/A,TRUE,"Лист2";#N/A,#N/A,TRUE,"Лист3"}</definedName>
    <definedName name="uyuiyuttyt" hidden="1">{#N/A,#N/A,TRUE,"Лист1";#N/A,#N/A,TRUE,"Лист2";#N/A,#N/A,TRUE,"Лист3"}</definedName>
    <definedName name="uyyuttr" hidden="1">{#N/A,#N/A,TRUE,"Лист1";#N/A,#N/A,TRUE,"Лист2";#N/A,#N/A,TRUE,"Лист3"}</definedName>
    <definedName name="vcfdfs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ergfter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esddddddddddddddddd" hidden="1">{#N/A,#N/A,TRUE,"Лист1";#N/A,#N/A,TRUE,"Лист2";#N/A,#N/A,TRUE,"Лист3"}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Eurofinance91125." hidden="1">{#N/A,#N/A,TRUE,"Fields";#N/A,#N/A,TRUE,"Sens"}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1." hidden="1">{"Вид1",#N/A,FALSE,"Таблица 1"}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равнение._.с._.отраслями." hidden="1">{#N/A,#N/A,TRUE,"Лист1";#N/A,#N/A,TRUE,"Лист2";#N/A,#N/A,TRUE,"Лист3"}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fgdfdfffffffffffff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C3AD0CD_BF0C_4C4E_9071_158A2F5215E2_.wvu.Rows" hidden="1">[3]СД!$A$9:$IV$116,[3]СД!$A$124:$IV$140,[3]СД!$A$143:$IV$153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9F4E9141_41FC_4B2C_AC1F_EC647474A564_.wvu.PrintArea" hidden="1">[3]СД!$A$119:$AG$154</definedName>
    <definedName name="Z_9F4E9141_41FC_4B2C_AC1F_EC647474A564_.wvu.Rows" hidden="1">[3]СД!$A$9:$IV$116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ыапвавап" hidden="1">{#N/A,#N/A,TRUE,"Лист1";#N/A,#N/A,TRUE,"Лист2";#N/A,#N/A,TRUE,"Лист3"}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нгепнапра" hidden="1">{#N/A,#N/A,TRUE,"Лист1";#N/A,#N/A,TRUE,"Лист2";#N/A,#N/A,TRUE,"Лист3"}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шголлололол" hidden="1">{#N/A,#N/A,TRUE,"Лист1";#N/A,#N/A,TRUE,"Лист2";#N/A,#N/A,TRUE,"Лист3"}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апапарорппис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ждлдлодл" hidden="1">{#N/A,#N/A,TRUE,"Лист1";#N/A,#N/A,TRUE,"Лист2";#N/A,#N/A,TRUE,"Лист3"}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щщщшгрпаав" hidden="1">{#N/A,#N/A,TRUE,"Лист1";#N/A,#N/A,TRUE,"Лист2";#N/A,#N/A,TRUE,"Лист3"}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ндцкавг98" hidden="1">{#N/A,#N/A,TRUE,"Лист1";#N/A,#N/A,TRUE,"Лист2";#N/A,#N/A,TRUE,"Лист3"}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ппппппппппп" hidden="1">{#N/A,#N/A,TRUE,"Лист1";#N/A,#N/A,TRUE,"Лист2";#N/A,#N/A,TRUE,"Лист3"}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лдолорар" hidden="1">{#N/A,#N/A,TRUE,"Лист1";#N/A,#N/A,TRUE,"Лист2";#N/A,#N/A,TRUE,"Лист3"}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щжо" hidden="1">{#N/A,#N/A,TRUE,"Лист1";#N/A,#N/A,TRUE,"Лист2";#N/A,#N/A,TRUE,"Лист3"}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гневаапор" hidden="1">{#N/A,#N/A,TRUE,"Лист1";#N/A,#N/A,TRUE,"Лист2";#N/A,#N/A,TRUE,"Лист3"}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шш" hidden="1">{#N/A,#N/A,TRUE,"Лист1";#N/A,#N/A,TRUE,"Лист2";#N/A,#N/A,TRUE,"Лист3"}</definedName>
    <definedName name="о" hidden="1">{#N/A,#N/A,TRUE,"Лист2"}</definedName>
    <definedName name="оллртимиава" hidden="1">{#N/A,#N/A,TRUE,"Лист1";#N/A,#N/A,TRUE,"Лист2";#N/A,#N/A,TRUE,"Лист3"}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лороррлоорпапа" hidden="1">{#N/A,#N/A,TRUE,"Лист1";#N/A,#N/A,TRUE,"Лист2";#N/A,#N/A,TRUE,"Лист3"}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оорправ" hidden="1">{#N/A,#N/A,TRUE,"Лист1";#N/A,#N/A,TRUE,"Лист2";#N/A,#N/A,TRUE,"Лист3"}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мсмчвв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кпрк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3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ыпыппывапа" hidden="1">#REF!,#REF!,#REF!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с1" hidden="1">{#N/A,#N/A,TRUE,"Лист1";#N/A,#N/A,TRUE,"Лист2";#N/A,#N/A,TRUE,"Лист3"}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ртимсчвы" hidden="1">{#N/A,#N/A,TRUE,"Лист1";#N/A,#N/A,TRUE,"Лист2";#N/A,#N/A,TRUE,"Лист3"}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апав" hidden="1">{#N/A,#N/A,TRUE,"Лист1";#N/A,#N/A,TRUE,"Лист2";#N/A,#N/A,TRUE,"Лист3"}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" hidden="1">{#N/A,#N/A,TRUE,"Лист1";#N/A,#N/A,TRUE,"Лист2";#N/A,#N/A,TRUE,"Лист3"}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ЭП2" hidden="1">{#N/A,#N/A,TRUE,"Лист1";#N/A,#N/A,TRUE,"Лист2";#N/A,#N/A,TRUE,"Лист3"}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к1" hidden="1">{#N/A,#N/A,TRUE,"Fields";#N/A,#N/A,TRUE,"Sens"}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ыавыапвпаворорол" hidden="1">{#N/A,#N/A,TRUE,"Лист1";#N/A,#N/A,TRUE,"Лист2";#N/A,#N/A,TRUE,"Лист3"}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гшрормпавкаы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ва" hidden="1">{#N/A,#N/A,TRUE,"Fields";#N/A,#N/A,TRUE,"Sens"}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2" l="1"/>
  <c r="F120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93" i="2"/>
  <c r="J3" i="2" l="1"/>
  <c r="F9" i="2"/>
  <c r="F10" i="2"/>
  <c r="F11" i="2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4" i="2"/>
  <c r="F85" i="2"/>
  <c r="F86" i="2"/>
  <c r="F87" i="2"/>
  <c r="F88" i="2"/>
  <c r="F89" i="2"/>
  <c r="F90" i="2"/>
  <c r="F91" i="2"/>
  <c r="F119" i="2"/>
  <c r="F123" i="2"/>
  <c r="F124" i="2"/>
  <c r="F125" i="2"/>
  <c r="F126" i="2"/>
  <c r="F8" i="2"/>
  <c r="F13" i="2" l="1"/>
  <c r="F7" i="2"/>
  <c r="F92" i="2"/>
  <c r="F28" i="2"/>
  <c r="F129" i="2" s="1"/>
  <c r="F130" i="2" s="1"/>
  <c r="F131" i="2" s="1"/>
  <c r="F132" i="2" s="1"/>
  <c r="L3" i="2" s="1"/>
  <c r="F83" i="2"/>
  <c r="F122" i="2"/>
</calcChain>
</file>

<file path=xl/sharedStrings.xml><?xml version="1.0" encoding="utf-8"?>
<sst xmlns="http://schemas.openxmlformats.org/spreadsheetml/2006/main" count="341" uniqueCount="143">
  <si>
    <t>комплектные распределительные устройства наружной установки (КРН, КРУН) номинальным током свыше 1000 А с количеством ячеек до 5 включительно</t>
  </si>
  <si>
    <t>реклоузеры номинальным током от 500 до 1000 А включительно</t>
  </si>
  <si>
    <t>линейные разъединители номинальным током от 250 до 500 А включительно</t>
  </si>
  <si>
    <t>распределительные пункты (РП), за исключением комплектных распределительных устройств наружной установки (КРН, КРУН) номинальным током от 250 до 500 А включительно с количеством ячеек до 5 включительно</t>
  </si>
  <si>
    <t>кабельные линии в траншеях одножильные с резиновой или пластмассовой изоляцией сечением провода от 500 до 800 квадратных мм включительно с одним кабелем в траншее</t>
  </si>
  <si>
    <t>кабельные линии в траншеях одножильные с резиновой или пластмассовой изоляцией сечением провода от 100 до 200 квадратных мм включительно с тремя кабелями в траншее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</si>
  <si>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одним кабелем в траншее</t>
  </si>
  <si>
    <t>кабельные линии в траншеях одножильные с резиновой или пластмассовой изоляцией сечением провода от 50 до 100 квадратных мм включительно с тремя кабелями в траншее</t>
  </si>
  <si>
    <t>воздушные линии на железобетонных опорах неизолированным сталеалюминиевым проводом сечением до 50 квадратных мм включительно одноцепные</t>
  </si>
  <si>
    <t>воздушные линии на железобетонных опорах изолированным алюминиевым проводом сечением от 100 до 200 квадратных мм включительно одноцепные</t>
  </si>
  <si>
    <t>воздушные линии на железобетонных опорах изолированным алюминиевым проводом сечением от 50 до 100 квадратных мм включительно одноцепные</t>
  </si>
  <si>
    <t>воздушные линии на железобетонных опорах изолированным алюминиевым проводом сечением до 50 квадратных мм включительно одноцепные</t>
  </si>
  <si>
    <t>воздушные линии на железобетонных опорах изолированным сталеалюминиевым проводом сечением от 50 до 100 квадратных мм включительно одноцепные</t>
  </si>
  <si>
    <t>воздушные линии на железобетонных опорах неизолированным алюминиевым проводом сечением до 50 квадратных мм включительно одноцепные</t>
  </si>
  <si>
    <t>выключатели нагрузки, устанавливаемые вне трансформаторных подстанций и распределительных и переключательных пунктов, номинальным током до 100 А включительно</t>
  </si>
  <si>
    <t>Цена, руб</t>
  </si>
  <si>
    <t>Стоимость, руб</t>
  </si>
  <si>
    <t>Объём</t>
  </si>
  <si>
    <t>Организация ТП</t>
  </si>
  <si>
    <t>Срок</t>
  </si>
  <si>
    <t>Индекс</t>
  </si>
  <si>
    <t>Стоимость договора, млн. руб.</t>
  </si>
  <si>
    <t>Мощность, кВт</t>
  </si>
  <si>
    <t>Итого без НДС, руб</t>
  </si>
  <si>
    <t>НДС, руб</t>
  </si>
  <si>
    <t>Всего с НДС, руб</t>
  </si>
  <si>
    <t>Всего с НДС, млн.руб</t>
  </si>
  <si>
    <t>Наименование стандартизированной тарифной ставки</t>
  </si>
  <si>
    <t>руб. за одно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</si>
  <si>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(кроме подпункта «б»), включающая ставку на покрытие расходов сетевой организации на подготовку и выдачу сетевой организацией технических условий заявителю и ставку на покрытие расходов на выдачу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</si>
  <si>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(кроме подпункта «б»), включающая ставку на покрытие расходов сетевой организации на подготовку и выдачу сетевой организацией технических условий заявителю и ставку на покрытие расходов на проверку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</si>
  <si>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стандартизированная тарифная ставка на покрытие расходов сетевой организации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</si>
  <si>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выдачу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</si>
  <si>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стандартизированная тарифная ставка на покрытие расходов на проверку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</si>
  <si>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в расчете на 1 км линий</t>
  </si>
  <si>
    <t>воздушные линии на деревянных опорах изолированным алюминиевым проводом сечением до 50 квадратных мм включительно одноцепные</t>
  </si>
  <si>
    <t>рублей/км</t>
  </si>
  <si>
    <t>воздушные линии на деревянных опорах неизолированным сталеалюминиевым проводом сечением до 50 квадратных мм включительно одноцепные</t>
  </si>
  <si>
    <t>воздушные линии на железобетонных опорах изолированным сталеалюминиевым проводом сечением до 50 квадратных мм включительно одноцепные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</si>
  <si>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в расчете на 1 км линий</t>
  </si>
  <si>
    <t>кабельные линии в траншеях одножильные с резиновой или пластмассовой изоляцией сечением провода до 50 квадратных мм включительно с одним кабелем в траншее</t>
  </si>
  <si>
    <t> кабельные линии в траншеях одножильные с резиновой или пластмассовой изоляцией сечением провода от 50 до 100 квадратных мм включительно с одним кабелем в траншее</t>
  </si>
  <si>
    <t>кабельные линии в траншеях одножильные с бумажной изоляцией сечением провода от 250 до 300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</si>
  <si>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</si>
  <si>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до 50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</si>
  <si>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до 50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</si>
  <si>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</si>
  <si>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тремя кабелями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</si>
  <si>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</si>
  <si>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</si>
  <si>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</si>
  <si>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</si>
  <si>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</si>
  <si>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</si>
  <si>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двумя кабелями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</si>
  <si>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четырьмя кабелями в траншее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</si>
  <si>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количеством кабелей в траншее более четырех</t>
  </si>
  <si>
    <t>кабельные линии в траншеях многожильные с резиновой или пластмассовой изоляцией сечением провода от 250 до 300 квадратных мм включительно с одним кабелем в траншее</t>
  </si>
  <si>
    <t>кабельные линии в траншеях многожильные с резиновой или пластмассовой изоляцией сечением провода от 250 до 300 квадратных мм включительно с двумя кабелями в траншее</t>
  </si>
  <si>
    <t>кабельные линии в траншеях многожильные с бумажной изоляцией сечением провода до 50 квадратных мм включительно с одним кабелем в траншее</t>
  </si>
  <si>
    <t>кабельные линии в траншеях многожильные с бумажной изоляцией сечением провода от 50 до 100 квадратных мм включительно с одним кабелем в траншее</t>
  </si>
  <si>
    <t>кабельные линии в траншеях многожильные с бумажной изоляцией сечением провода от 50 до 100 квадратных мм включительно с двумя кабелями в траншее</t>
  </si>
  <si>
    <t>кабельные линии в траншеях многожильные с бумажной изоляцией сечением провода от 100 до 200 квадратных мм включительно с одним кабелем в траншее</t>
  </si>
  <si>
    <t>кабельные линии в траншеях многожильные с бумажной изоляцией сечением провода от 100 до 200 квадратных мм включительно с двумя кабелями в траншее</t>
  </si>
  <si>
    <t>кабельные линии в траншеях многожильные с бумажной изоляцией сечением провода от 200 до 250 квадратных мм включительно с одним кабелем в траншее</t>
  </si>
  <si>
    <t>кабельные линии в траншеях многожильные с бумажной изоляцией сечением провода от 200 до 250 квадратных мм включительно с двумя кабелями в траншее</t>
  </si>
  <si>
    <t>кабельные линии в траншеях многожильные с бумажной изоляцией сечением провода от 200 до 250 квадратных мм включительно с четырьмя кабелями в траншее</t>
  </si>
  <si>
    <t>кабельные линии в траншеях многожильные с бумажной изоляцией сечением провода от 250 до 300 квадратных мм включительно с двумя кабелями в траншее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</si>
  <si>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 до 100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</si>
  <si>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одной трубой в скважине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</si>
  <si>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500 до 800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</si>
  <si>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</si>
  <si>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</si>
  <si>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</si>
  <si>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</si>
  <si>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</si>
  <si>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</si>
  <si>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</si>
  <si>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тремя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</si>
  <si>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200 до 250 квадратных мм включительно с количеством труб в скважине более четырех</t>
  </si>
  <si>
    <t>кабельные линии, прокладываемые методом горизонтального наклонного бурения, многожильные с бумажной изоляцией сечением провода от 50 до 100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</si>
  <si>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50 до 100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</si>
  <si>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</si>
  <si>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</si>
  <si>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до 50 квадратных мм включительно с одной трубой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</si>
  <si>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200 до 250 квадратных мм включительно с двумя трубами в скважине</t>
  </si>
  <si>
    <t>кабельные линии, прокладываемые методом горизонтального наклонного бурения, многожильные с бумажной изоляцией сечением провода от 200 до 250 квадратных мм включительно с одной трубой в скважине</t>
  </si>
  <si>
    <t>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i-м уровне напряжения</t>
  </si>
  <si>
    <t>рублей/шт.</t>
  </si>
  <si>
    <t>распределительные пункты (РП), за исключением комплектных распределительных устройств наружной установки (КРН, КРУН), номинальным током свыше 1000 А с количеством ячеек до 5 включительно</t>
  </si>
  <si>
    <t>рублей/шт..</t>
  </si>
  <si>
    <t>комплектные распределительные устройства наружной установки (КРН, КРУН), номинальным током от 100 до 250 А включительно с количеством ячеек до 5 включительно</t>
  </si>
  <si>
    <t>линейные разъединители номинальным током от 500 до 1000 А включительно</t>
  </si>
  <si>
    <t>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 с уровнем напряжения до 35 кВ</t>
  </si>
  <si>
    <t>однотрансформаторные подстанции (за исключением РТП) мощностью до 25 кВА включительно столбового/мачтового типа</t>
  </si>
  <si>
    <t>рублей/кВт</t>
  </si>
  <si>
    <t>однотрансформаторные подстанции (за исключением РТП) мощностью от 25 до 100 кВА включительно столбового/мачтового типа</t>
  </si>
  <si>
    <t>однотрансформаторные подстанции (за исключением РТП) мощностью от 25 до 100 кВА включительно шкафного или киоскового типа</t>
  </si>
  <si>
    <t>однотрансформаторные подстанции (за исключением РТП) мощностью от 100 до 250 кВА включительно столбового/мачтового типа</t>
  </si>
  <si>
    <t>однотрансформаторные подстанции (за исключением РТП) мощностью от 100 до 250 кВА включительно шкафного или киоскового типа</t>
  </si>
  <si>
    <t>однотрансформаторные подстанции (за исключением РТП) мощностью от 100 до 250 кВА включительно блочного типа</t>
  </si>
  <si>
    <t>однотрансформаторные подстанции (за исключением РТП) мощностью от 250 до 400 кВА включительно столбового/мачтового типа</t>
  </si>
  <si>
    <t>однотрансформаторные подстанции (за исключением РТП) мощностью от 250 до 400 кВА включительно шкафного или киоскового типа</t>
  </si>
  <si>
    <t>однотрансформаторные подстанции (за исключением РТП) мощностью от 250 до 400 кВА включительно блочного типа</t>
  </si>
  <si>
    <t>однотрансформаторные подстанции (за исключением РТП) мощностью от 400 до 630 кВА включительно шкафного или киоскового типа</t>
  </si>
  <si>
    <t>однотрансформаторные подстанции (за исключением РТП) мощностью свыше 4000 кВА шкафного или киоскового типа</t>
  </si>
  <si>
    <t>двухтрансформаторные и более подстанции (за исключением РТП) мощностью от 100 до 250 кВА включительно блочного типа</t>
  </si>
  <si>
    <t>двухтрансформаторные и более подстанции (за исключением РТП) мощностью от 400 до 630 кВА включительно шкафного или киоскового типа</t>
  </si>
  <si>
    <t>двухтрансформаторные и более подстанции (за исключением РТП) мощностью от 1250 до 1600 кВА включительно шкафного или киоскового типа</t>
  </si>
  <si>
    <t>двухтрансформаторные и более подстанции (за исключением РТП) мощностью от 3150 кВА до 4000 кВА включительно блочного типа</t>
  </si>
  <si>
    <t>двухтрансформаторные и более подстанции (за исключением РТП) мощностью от 1000 кВА до 1250 кВА включительно шкафного или киоскового типа</t>
  </si>
  <si>
    <t>двухтрансформаторные и более подстанции (за исключением РТП) мощностью от 100 до 250 кВА включительно шкафного или киоскового типа</t>
  </si>
  <si>
    <t>однотрансформаторные подстанции (за исключением РТП) мощностью от 2000 кВА до 2500 кВА включительно шкафного или киоскового типа</t>
  </si>
  <si>
    <t>Стандартизированная тарифная ставка на покрытие расходов сетевой организации на строительство подстанций уровнем напряжения 35 кВ и выше (ПС)</t>
  </si>
  <si>
    <t>однотрансформаторные подстанции мощностью до 6,3 МВА включительно открытого типа</t>
  </si>
  <si>
    <t>двухтрансформаторные подстанции мощностью до 6,3 МВА включительно открытого типа</t>
  </si>
  <si>
    <t>Стандартизированная тарифная ставка на покрытие расходов сетевой организации на установку пунктов коммерческого учета</t>
  </si>
  <si>
    <t>средства коммерческого учета электрической энергии (мощности) однофазные прямого включения</t>
  </si>
  <si>
    <t>рублей за точку учета</t>
  </si>
  <si>
    <t>средства коммерческого учета электрической энергии (мощности) трехфазные прямого включения</t>
  </si>
  <si>
    <t>средства коммерческого учета электрической энергии (мощности) трехфазные полукосвенного включения</t>
  </si>
  <si>
    <t>средства коммерческого учета электрической энергии (мощности) трехфазные косвенного включения</t>
  </si>
  <si>
    <r>
      <t>С</t>
    </r>
    <r>
      <rPr>
        <i/>
        <vertAlign val="subscript"/>
        <sz val="11"/>
        <color theme="1"/>
        <rFont val="Calibri"/>
        <family val="2"/>
        <charset val="204"/>
        <scheme val="minor"/>
      </rPr>
      <t>1</t>
    </r>
  </si>
  <si>
    <r>
      <t>С</t>
    </r>
    <r>
      <rPr>
        <i/>
        <vertAlign val="subscript"/>
        <sz val="11"/>
        <color theme="1"/>
        <rFont val="Calibri"/>
        <family val="2"/>
        <charset val="204"/>
        <scheme val="minor"/>
      </rPr>
      <t xml:space="preserve">1.1 </t>
    </r>
  </si>
  <si>
    <r>
      <t>С</t>
    </r>
    <r>
      <rPr>
        <i/>
        <vertAlign val="subscript"/>
        <sz val="11"/>
        <color theme="1"/>
        <rFont val="Calibri"/>
        <family val="2"/>
        <charset val="204"/>
        <scheme val="minor"/>
      </rPr>
      <t>1.2.1</t>
    </r>
  </si>
  <si>
    <r>
      <t>С</t>
    </r>
    <r>
      <rPr>
        <i/>
        <vertAlign val="subscript"/>
        <sz val="11"/>
        <color theme="1"/>
        <rFont val="Calibri"/>
        <family val="2"/>
        <charset val="204"/>
        <scheme val="minor"/>
      </rPr>
      <t>1.2.2</t>
    </r>
  </si>
  <si>
    <r>
      <t>С</t>
    </r>
    <r>
      <rPr>
        <b/>
        <vertAlign val="subscript"/>
        <sz val="10"/>
        <color rgb="FF000000"/>
        <rFont val="Calibri"/>
        <family val="2"/>
        <charset val="204"/>
        <scheme val="minor"/>
      </rPr>
      <t>2</t>
    </r>
  </si>
  <si>
    <r>
      <t>С</t>
    </r>
    <r>
      <rPr>
        <b/>
        <vertAlign val="subscript"/>
        <sz val="10"/>
        <color rgb="FF000000"/>
        <rFont val="Calibri"/>
        <family val="2"/>
        <charset val="204"/>
        <scheme val="minor"/>
      </rPr>
      <t>3</t>
    </r>
  </si>
  <si>
    <r>
      <t>С</t>
    </r>
    <r>
      <rPr>
        <b/>
        <vertAlign val="subscript"/>
        <sz val="10"/>
        <color rgb="FF000000"/>
        <rFont val="Calibri"/>
        <family val="2"/>
        <charset val="204"/>
        <scheme val="minor"/>
      </rPr>
      <t>4</t>
    </r>
  </si>
  <si>
    <r>
      <t>С</t>
    </r>
    <r>
      <rPr>
        <b/>
        <vertAlign val="subscript"/>
        <sz val="10"/>
        <color rgb="FF000000"/>
        <rFont val="Calibri"/>
        <family val="2"/>
        <charset val="204"/>
        <scheme val="minor"/>
      </rPr>
      <t>5</t>
    </r>
  </si>
  <si>
    <r>
      <t>С</t>
    </r>
    <r>
      <rPr>
        <b/>
        <vertAlign val="subscript"/>
        <sz val="10"/>
        <color rgb="FF000000"/>
        <rFont val="Calibri"/>
        <family val="2"/>
        <charset val="204"/>
        <scheme val="minor"/>
      </rPr>
      <t>7</t>
    </r>
  </si>
  <si>
    <r>
      <t>С</t>
    </r>
    <r>
      <rPr>
        <b/>
        <vertAlign val="subscript"/>
        <sz val="10"/>
        <color rgb="FF000000"/>
        <rFont val="Calibri"/>
        <family val="2"/>
        <charset val="204"/>
        <scheme val="minor"/>
      </rPr>
      <t>8</t>
    </r>
  </si>
  <si>
    <t>27,5-60</t>
  </si>
  <si>
    <t>1-20</t>
  </si>
  <si>
    <t>0,4</t>
  </si>
  <si>
    <t>1-10</t>
  </si>
  <si>
    <t>35</t>
  </si>
  <si>
    <t>10/0,4</t>
  </si>
  <si>
    <t>6/0,4</t>
  </si>
  <si>
    <t>6/10</t>
  </si>
  <si>
    <t>35/6(10)</t>
  </si>
  <si>
    <t>кВ</t>
  </si>
  <si>
    <t>№ 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</si>
</sst>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7" formatCode="_-* #,##0.000000\ _₽_-;\-* #,##0.000000\ _₽_-;_-* &quot;-&quot;??\ _₽_-;_-@_-"/>
    <numFmt numFmtId="168" formatCode="#,##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vertAlign val="subscript"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/>
    <xf numFmtId="0" fontId="3" fillId="4" borderId="1" xfId="0" applyFont="1" applyFill="1" applyBorder="1"/>
    <xf numFmtId="0" fontId="5" fillId="0" borderId="1" xfId="0" applyFont="1" applyBorder="1"/>
    <xf numFmtId="0" fontId="6" fillId="0" borderId="0" xfId="0" applyFont="1"/>
    <xf numFmtId="0" fontId="7" fillId="0" borderId="1" xfId="0" applyFont="1" applyBorder="1"/>
    <xf numFmtId="0" fontId="6" fillId="0" borderId="0" xfId="0" applyFont="1" applyAlignment="1">
      <alignment horizontal="left"/>
    </xf>
    <xf numFmtId="164" fontId="7" fillId="0" borderId="1" xfId="3" applyFont="1" applyBorder="1"/>
    <xf numFmtId="164" fontId="7" fillId="0" borderId="0" xfId="3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164" fontId="11" fillId="0" borderId="1" xfId="3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1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7" fillId="0" borderId="1" xfId="3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0" xfId="3" applyFont="1"/>
    <xf numFmtId="164" fontId="7" fillId="2" borderId="1" xfId="3" applyFont="1" applyFill="1" applyBorder="1" applyAlignment="1">
      <alignment horizontal="center" vertical="center"/>
    </xf>
    <xf numFmtId="164" fontId="6" fillId="0" borderId="0" xfId="3" applyFont="1"/>
    <xf numFmtId="168" fontId="4" fillId="3" borderId="1" xfId="0" applyNumberFormat="1" applyFont="1" applyFill="1" applyBorder="1"/>
    <xf numFmtId="167" fontId="18" fillId="3" borderId="0" xfId="3" applyNumberFormat="1" applyFont="1" applyFill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2" borderId="1" xfId="0" applyFont="1" applyFill="1" applyBorder="1"/>
    <xf numFmtId="0" fontId="17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 xr:uid="{A5184A3D-440A-45DB-BC99-F868582CD936}"/>
    <cellStyle name="Обычный 23" xfId="1" xr:uid="{42885685-340E-414B-9064-193363CD304F}"/>
    <cellStyle name="Финансовый" xfId="3" builtinId="3"/>
  </cellStyles>
  <dxfs count="0"/>
  <tableStyles count="0" defaultTableStyle="TableStyleMedium2" defaultPivotStyle="PivotStyleLight16"/>
  <colors>
    <mruColors>
      <color rgb="FFFF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87" Type="http://schemas.openxmlformats.org/officeDocument/2006/relationships/image" Target="../media/image87.png"/><Relationship Id="rId102" Type="http://schemas.openxmlformats.org/officeDocument/2006/relationships/image" Target="../media/image102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103" Type="http://schemas.openxmlformats.org/officeDocument/2006/relationships/image" Target="../media/image103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2</xdr:col>
      <xdr:colOff>9525</xdr:colOff>
      <xdr:row>13</xdr:row>
      <xdr:rowOff>209550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E9C1587-3C4C-4B2B-931D-69ED8DEA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72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533400</xdr:colOff>
      <xdr:row>14</xdr:row>
      <xdr:rowOff>209550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4CA4CD4-40E8-4CCE-987E-DE5EB6F87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5334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209550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8E72A99-C36E-40D5-9A0C-68F00390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932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466725</xdr:colOff>
      <xdr:row>17</xdr:row>
      <xdr:rowOff>9525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F2123B3-A092-4FE8-B948-C3951962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2</xdr:col>
      <xdr:colOff>9525</xdr:colOff>
      <xdr:row>17</xdr:row>
      <xdr:rowOff>209550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F4B069C-F160-4315-A4BC-DA5EED70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466725</xdr:colOff>
      <xdr:row>19</xdr:row>
      <xdr:rowOff>9525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105DA80-FE24-47A7-BD4C-90C7F1E4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0085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9525</xdr:colOff>
      <xdr:row>19</xdr:row>
      <xdr:rowOff>209550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E2A79C5-6CCF-44CA-A703-B928F65D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466725</xdr:colOff>
      <xdr:row>20</xdr:row>
      <xdr:rowOff>209550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4E73E824-ED0E-4D3C-B02C-38A79B8D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9525</xdr:colOff>
      <xdr:row>21</xdr:row>
      <xdr:rowOff>209550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8FFD3025-D7A2-4554-BEFC-A4904AE3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762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466725</xdr:colOff>
      <xdr:row>22</xdr:row>
      <xdr:rowOff>209550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A8DF87E3-9D58-4685-89AD-217826D5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466725</xdr:colOff>
      <xdr:row>23</xdr:row>
      <xdr:rowOff>209550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71A44D22-3A37-43AA-81E6-FB22F462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437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466725</xdr:colOff>
      <xdr:row>24</xdr:row>
      <xdr:rowOff>209550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F7ABA2EA-D95B-4005-8FF6-D620B5E8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967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9525</xdr:colOff>
      <xdr:row>25</xdr:row>
      <xdr:rowOff>209550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A3BDC46A-3E8D-4550-980A-D5BAF718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497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9525</xdr:colOff>
      <xdr:row>26</xdr:row>
      <xdr:rowOff>209550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D4C59106-D44A-4492-B29A-FE243070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027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9525</xdr:colOff>
      <xdr:row>28</xdr:row>
      <xdr:rowOff>209550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2620A4CD-E5EF-4BA8-AF47-591E65B1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156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466725</xdr:colOff>
      <xdr:row>29</xdr:row>
      <xdr:rowOff>209550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3644BF5A-DB4B-4AB9-949D-DEC93560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109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466725</xdr:colOff>
      <xdr:row>30</xdr:row>
      <xdr:rowOff>209550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809BE664-5555-4C53-AD25-FE08510C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62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9525</xdr:colOff>
      <xdr:row>31</xdr:row>
      <xdr:rowOff>209550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B4BC3EF2-BBE9-4475-AC8D-2AE01D64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466725</xdr:colOff>
      <xdr:row>32</xdr:row>
      <xdr:rowOff>209550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54DA406B-47F3-41C9-8ED2-FDB1960F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968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466725</xdr:colOff>
      <xdr:row>33</xdr:row>
      <xdr:rowOff>209550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5A2BE9D2-8F47-4314-8D82-ABBE0C8F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466725</xdr:colOff>
      <xdr:row>34</xdr:row>
      <xdr:rowOff>209550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7D963DDB-E72F-402B-9524-C1094D7F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874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9525</xdr:colOff>
      <xdr:row>35</xdr:row>
      <xdr:rowOff>209550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535B372C-410E-49BF-8141-3FBD7ADA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827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9525</xdr:colOff>
      <xdr:row>36</xdr:row>
      <xdr:rowOff>209550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BF4BB5F9-24F9-4C29-837D-7AF64135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780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9525</xdr:colOff>
      <xdr:row>37</xdr:row>
      <xdr:rowOff>209550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7BAA52EF-CF58-49E9-9DF8-33A22264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733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9525</xdr:colOff>
      <xdr:row>38</xdr:row>
      <xdr:rowOff>209550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6387BC3F-D94A-4F5B-A9BA-D369B557A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686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2</xdr:col>
      <xdr:colOff>9525</xdr:colOff>
      <xdr:row>39</xdr:row>
      <xdr:rowOff>209550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7D58333F-4D3F-4BC1-9F14-798F4997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639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9525</xdr:colOff>
      <xdr:row>40</xdr:row>
      <xdr:rowOff>209550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5F0906C2-A5E7-4E7A-A9B4-F2D9B22B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92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2</xdr:col>
      <xdr:colOff>9525</xdr:colOff>
      <xdr:row>41</xdr:row>
      <xdr:rowOff>209550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BA6EFB23-A3E1-4F28-91A1-63DD825F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9525</xdr:colOff>
      <xdr:row>42</xdr:row>
      <xdr:rowOff>209550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4B25BA27-972A-4443-8D8E-868C1D40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98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466725</xdr:colOff>
      <xdr:row>43</xdr:row>
      <xdr:rowOff>209550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98287585-604D-4A39-BFF1-516F3FAD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8317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9525</xdr:colOff>
      <xdr:row>44</xdr:row>
      <xdr:rowOff>209550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8A31221A-83F3-4253-822B-14D56F38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1655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9525</xdr:colOff>
      <xdr:row>45</xdr:row>
      <xdr:rowOff>209550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E3A6CF3E-BC8E-41AD-9416-B9FCF689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1185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2</xdr:col>
      <xdr:colOff>9525</xdr:colOff>
      <xdr:row>46</xdr:row>
      <xdr:rowOff>209550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D1F6793A-35D9-4AAF-A0F0-44F4C833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0715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9525</xdr:colOff>
      <xdr:row>47</xdr:row>
      <xdr:rowOff>209550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509CDF04-1DE6-4A2E-9F24-16F63894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0245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9525</xdr:colOff>
      <xdr:row>48</xdr:row>
      <xdr:rowOff>209550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F5BE0094-143F-42A6-A054-0EABCE07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9775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9525</xdr:colOff>
      <xdr:row>49</xdr:row>
      <xdr:rowOff>209550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E09DE75E-9F93-4336-85FE-C228EA6A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9305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9525</xdr:colOff>
      <xdr:row>50</xdr:row>
      <xdr:rowOff>209550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19B6E33E-AB62-4FB9-9860-C6C0E441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8835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2</xdr:col>
      <xdr:colOff>9525</xdr:colOff>
      <xdr:row>51</xdr:row>
      <xdr:rowOff>209550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E82EA6CA-6FFF-4546-9B50-4762AD50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8365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466725</xdr:colOff>
      <xdr:row>52</xdr:row>
      <xdr:rowOff>209550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FAF0BA58-E0D6-4E44-97DA-5EFFBA81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7895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466725</xdr:colOff>
      <xdr:row>53</xdr:row>
      <xdr:rowOff>209550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FE5FAAAC-2740-400C-AAA1-53842085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7425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2</xdr:col>
      <xdr:colOff>9525</xdr:colOff>
      <xdr:row>54</xdr:row>
      <xdr:rowOff>209550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05C8F575-5BA1-4A62-AA9D-C3D18F37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6955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466725</xdr:colOff>
      <xdr:row>55</xdr:row>
      <xdr:rowOff>209550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5784A25-C4CC-4F29-9CEC-2193A3A5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0292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466725</xdr:colOff>
      <xdr:row>56</xdr:row>
      <xdr:rowOff>209550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4F1A194D-0D26-49AE-88B4-C80E0985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363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466725</xdr:colOff>
      <xdr:row>57</xdr:row>
      <xdr:rowOff>209550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F3CA7B6A-D4C6-4636-B933-2A2CF698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316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466725</xdr:colOff>
      <xdr:row>58</xdr:row>
      <xdr:rowOff>209550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6EF73E04-352C-4D56-A9B8-BBD4BFEF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269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466725</xdr:colOff>
      <xdr:row>59</xdr:row>
      <xdr:rowOff>209550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E93E56D8-4FDC-4C00-807F-F29FFBE8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222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466725</xdr:colOff>
      <xdr:row>60</xdr:row>
      <xdr:rowOff>209550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1CE61225-BB18-487B-9CFC-531AA739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466725</xdr:colOff>
      <xdr:row>61</xdr:row>
      <xdr:rowOff>209550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79950FE8-EA3B-40C5-B71F-57307C54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128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466725</xdr:colOff>
      <xdr:row>62</xdr:row>
      <xdr:rowOff>209550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2F3796C1-F250-48D1-8CB7-B4CEDED4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081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466725</xdr:colOff>
      <xdr:row>63</xdr:row>
      <xdr:rowOff>209550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3D8F0F47-3430-447D-ABC5-83458FC0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034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466725</xdr:colOff>
      <xdr:row>64</xdr:row>
      <xdr:rowOff>209550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30BD9A87-ACC4-4087-A090-86BEE367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6062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466725</xdr:colOff>
      <xdr:row>65</xdr:row>
      <xdr:rowOff>209550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93F46B90-99BC-41DD-B0EC-5F545540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1785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2</xdr:col>
      <xdr:colOff>9525</xdr:colOff>
      <xdr:row>66</xdr:row>
      <xdr:rowOff>209550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4D31AF08-8757-4EE8-9182-4C08E21C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7507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9525</xdr:colOff>
      <xdr:row>67</xdr:row>
      <xdr:rowOff>209550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BBC37B7A-AB18-4C78-BFCA-9003AD7D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323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2</xdr:col>
      <xdr:colOff>9525</xdr:colOff>
      <xdr:row>68</xdr:row>
      <xdr:rowOff>209550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09C6E480-56B0-49DC-A35E-75E27AE1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952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2</xdr:col>
      <xdr:colOff>9525</xdr:colOff>
      <xdr:row>69</xdr:row>
      <xdr:rowOff>209550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1222B693-28BB-49A4-A36A-AE95B146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4675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1</xdr:col>
      <xdr:colOff>466725</xdr:colOff>
      <xdr:row>70</xdr:row>
      <xdr:rowOff>209550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0A93F49D-F3C1-4930-B313-81461AA6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0397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2</xdr:col>
      <xdr:colOff>9525</xdr:colOff>
      <xdr:row>71</xdr:row>
      <xdr:rowOff>209550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2A6A89F9-AE72-471D-9430-9B633112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612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28575</xdr:colOff>
      <xdr:row>72</xdr:row>
      <xdr:rowOff>209550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4329CDC3-CA2B-4C5C-842D-39A4D676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18425"/>
          <a:ext cx="6381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466725</xdr:colOff>
      <xdr:row>73</xdr:row>
      <xdr:rowOff>209550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FDCA4F7E-12D8-4811-9954-A3463FA7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7565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2</xdr:col>
      <xdr:colOff>9525</xdr:colOff>
      <xdr:row>74</xdr:row>
      <xdr:rowOff>209550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787D8FDE-4D31-4ABB-8C13-DA6D93BA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3287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466725</xdr:colOff>
      <xdr:row>75</xdr:row>
      <xdr:rowOff>209550</xdr:rowOff>
    </xdr:to>
    <xdr:pic>
      <xdr:nvPicPr>
        <xdr:cNvPr id="63" name="Рисунок 62">
          <a:extLst>
            <a:ext uri="{FF2B5EF4-FFF2-40B4-BE49-F238E27FC236}">
              <a16:creationId xmlns:a16="http://schemas.microsoft.com/office/drawing/2014/main" id="{F5BBBA85-5374-46B5-9BA5-5CD8208C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9010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466725</xdr:colOff>
      <xdr:row>76</xdr:row>
      <xdr:rowOff>209550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E50C9367-1CB4-4543-9C60-8025A3604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4732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466725</xdr:colOff>
      <xdr:row>77</xdr:row>
      <xdr:rowOff>209550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id="{0E90A5E8-69D3-44CF-83CE-0E47E3C9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0455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466725</xdr:colOff>
      <xdr:row>78</xdr:row>
      <xdr:rowOff>209550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F59424D2-2ECE-4B20-9380-BA28127F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6177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2</xdr:col>
      <xdr:colOff>9525</xdr:colOff>
      <xdr:row>79</xdr:row>
      <xdr:rowOff>209550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11A2B896-AA04-4B5F-A54E-24DAFB82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466725</xdr:colOff>
      <xdr:row>80</xdr:row>
      <xdr:rowOff>209550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81ABAC7A-BED3-4C63-9F04-2410A5B4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76225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466725</xdr:colOff>
      <xdr:row>81</xdr:row>
      <xdr:rowOff>209550</xdr:rowOff>
    </xdr:to>
    <xdr:pic>
      <xdr:nvPicPr>
        <xdr:cNvPr id="69" name="Рисунок 68">
          <a:extLst>
            <a:ext uri="{FF2B5EF4-FFF2-40B4-BE49-F238E27FC236}">
              <a16:creationId xmlns:a16="http://schemas.microsoft.com/office/drawing/2014/main" id="{863AC636-0F0A-4CD7-AB7A-C3BD92FD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33450"/>
          <a:ext cx="466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419100</xdr:colOff>
      <xdr:row>83</xdr:row>
      <xdr:rowOff>209550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F8AF895F-A9D6-4B14-8915-660388E1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90700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419100</xdr:colOff>
      <xdr:row>84</xdr:row>
      <xdr:rowOff>209550</xdr:rowOff>
    </xdr:to>
    <xdr:pic>
      <xdr:nvPicPr>
        <xdr:cNvPr id="71" name="Рисунок 70">
          <a:extLst>
            <a:ext uri="{FF2B5EF4-FFF2-40B4-BE49-F238E27FC236}">
              <a16:creationId xmlns:a16="http://schemas.microsoft.com/office/drawing/2014/main" id="{F7539DBF-A79D-4AD8-A199-6B74BE0A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24075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419100</xdr:colOff>
      <xdr:row>85</xdr:row>
      <xdr:rowOff>209550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23DF3858-E52D-4B80-A474-4A708E83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57450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419100</xdr:colOff>
      <xdr:row>86</xdr:row>
      <xdr:rowOff>209550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FE433840-CAC2-4AAA-ADD4-CEF82354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52750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1</xdr:col>
      <xdr:colOff>419100</xdr:colOff>
      <xdr:row>87</xdr:row>
      <xdr:rowOff>209550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E73828CD-41CC-4B4D-B045-4AFF4F23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09975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419100</xdr:colOff>
      <xdr:row>88</xdr:row>
      <xdr:rowOff>209550</xdr:rowOff>
    </xdr:to>
    <xdr:pic>
      <xdr:nvPicPr>
        <xdr:cNvPr id="75" name="Рисунок 74">
          <a:extLst>
            <a:ext uri="{FF2B5EF4-FFF2-40B4-BE49-F238E27FC236}">
              <a16:creationId xmlns:a16="http://schemas.microsoft.com/office/drawing/2014/main" id="{15659ECB-FB48-4E9E-B32B-AFE0E824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67200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419100</xdr:colOff>
      <xdr:row>89</xdr:row>
      <xdr:rowOff>209550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43C66B7A-DCA8-436B-B2FC-1D013A6D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00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295275</xdr:colOff>
      <xdr:row>90</xdr:row>
      <xdr:rowOff>209550</xdr:rowOff>
    </xdr:to>
    <xdr:pic>
      <xdr:nvPicPr>
        <xdr:cNvPr id="77" name="Рисунок 76">
          <a:extLst>
            <a:ext uri="{FF2B5EF4-FFF2-40B4-BE49-F238E27FC236}">
              <a16:creationId xmlns:a16="http://schemas.microsoft.com/office/drawing/2014/main" id="{D066D93C-6FC6-43AD-9A5A-CA6564BA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57800"/>
          <a:ext cx="2952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1</xdr:col>
      <xdr:colOff>457200</xdr:colOff>
      <xdr:row>92</xdr:row>
      <xdr:rowOff>209550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F1694047-12F9-42FC-A13F-24BE7B8D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91200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1</xdr:col>
      <xdr:colOff>409575</xdr:colOff>
      <xdr:row>94</xdr:row>
      <xdr:rowOff>9525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id="{657C2C4A-96FA-4F45-B96B-2951976F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2457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457200</xdr:colOff>
      <xdr:row>95</xdr:row>
      <xdr:rowOff>9525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9805F066-53D4-4EB5-95F3-264AF3F4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24600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409575</xdr:colOff>
      <xdr:row>96</xdr:row>
      <xdr:rowOff>9525</xdr:rowOff>
    </xdr:to>
    <xdr:pic>
      <xdr:nvPicPr>
        <xdr:cNvPr id="81" name="Рисунок 80">
          <a:extLst>
            <a:ext uri="{FF2B5EF4-FFF2-40B4-BE49-F238E27FC236}">
              <a16:creationId xmlns:a16="http://schemas.microsoft.com/office/drawing/2014/main" id="{1C0F30BA-C5CE-470A-A1C9-3C5B15A5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2462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1</xdr:col>
      <xdr:colOff>457200</xdr:colOff>
      <xdr:row>97</xdr:row>
      <xdr:rowOff>9525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4CFF8C81-61A5-4B0F-8B74-EEA11C63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24650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1</xdr:col>
      <xdr:colOff>457200</xdr:colOff>
      <xdr:row>97</xdr:row>
      <xdr:rowOff>209550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C8D66AAC-F05A-42DC-B7BF-B41E0AC4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24675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1</xdr:col>
      <xdr:colOff>409575</xdr:colOff>
      <xdr:row>99</xdr:row>
      <xdr:rowOff>9525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D134B549-5BAD-4017-A076-9DE19C37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1997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99</xdr:row>
      <xdr:rowOff>0</xdr:rowOff>
    </xdr:from>
    <xdr:to>
      <xdr:col>1</xdr:col>
      <xdr:colOff>457200</xdr:colOff>
      <xdr:row>100</xdr:row>
      <xdr:rowOff>9525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3A5345FE-E803-495F-B612-DC283438F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0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457200</xdr:colOff>
      <xdr:row>101</xdr:row>
      <xdr:rowOff>9525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9D7CFE07-973C-4B0C-802D-A8D24D5F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20025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409575</xdr:colOff>
      <xdr:row>102</xdr:row>
      <xdr:rowOff>9525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E65A837E-AABA-4AC0-AABD-BDA85938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20050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457200</xdr:colOff>
      <xdr:row>102</xdr:row>
      <xdr:rowOff>209550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A5C58530-3C5D-4107-B93B-6D65FE1E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20075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409575</xdr:colOff>
      <xdr:row>104</xdr:row>
      <xdr:rowOff>9525</xdr:rowOff>
    </xdr:to>
    <xdr:pic>
      <xdr:nvPicPr>
        <xdr:cNvPr id="89" name="Рисунок 88">
          <a:extLst>
            <a:ext uri="{FF2B5EF4-FFF2-40B4-BE49-F238E27FC236}">
              <a16:creationId xmlns:a16="http://schemas.microsoft.com/office/drawing/2014/main" id="{B65F90FE-CFB2-4423-87E6-ED482087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1537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409575</xdr:colOff>
      <xdr:row>105</xdr:row>
      <xdr:rowOff>9525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851CDF9F-FCC6-4E4E-AD48-90A146A7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5400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409575</xdr:colOff>
      <xdr:row>105</xdr:row>
      <xdr:rowOff>209550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24BB656F-5636-4FD9-9210-048F5889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1542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409575</xdr:colOff>
      <xdr:row>107</xdr:row>
      <xdr:rowOff>9525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67A06718-17D7-4186-98C7-BB335802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48800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457200</xdr:colOff>
      <xdr:row>108</xdr:row>
      <xdr:rowOff>9525</xdr:rowOff>
    </xdr:to>
    <xdr:pic>
      <xdr:nvPicPr>
        <xdr:cNvPr id="93" name="Рисунок 92">
          <a:extLst>
            <a:ext uri="{FF2B5EF4-FFF2-40B4-BE49-F238E27FC236}">
              <a16:creationId xmlns:a16="http://schemas.microsoft.com/office/drawing/2014/main" id="{452F8E2A-09F3-4182-894F-962CC0F4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48825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457200</xdr:colOff>
      <xdr:row>108</xdr:row>
      <xdr:rowOff>209550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2405E6C9-F5B0-4622-AF40-779590F2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48850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409575</xdr:colOff>
      <xdr:row>110</xdr:row>
      <xdr:rowOff>9525</xdr:rowOff>
    </xdr:to>
    <xdr:pic>
      <xdr:nvPicPr>
        <xdr:cNvPr id="95" name="Рисунок 94">
          <a:extLst>
            <a:ext uri="{FF2B5EF4-FFF2-40B4-BE49-F238E27FC236}">
              <a16:creationId xmlns:a16="http://schemas.microsoft.com/office/drawing/2014/main" id="{6F3A1897-C61C-43BD-8E82-D9064716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8222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457200</xdr:colOff>
      <xdr:row>111</xdr:row>
      <xdr:rowOff>9525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969E07D2-C74D-4A98-9FB2-DA9DE96E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0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409575</xdr:colOff>
      <xdr:row>111</xdr:row>
      <xdr:rowOff>209550</xdr:rowOff>
    </xdr:to>
    <xdr:pic>
      <xdr:nvPicPr>
        <xdr:cNvPr id="97" name="Рисунок 96">
          <a:extLst>
            <a:ext uri="{FF2B5EF4-FFF2-40B4-BE49-F238E27FC236}">
              <a16:creationId xmlns:a16="http://schemas.microsoft.com/office/drawing/2014/main" id="{34BC928A-4E1B-4C5F-A1A0-1BF15E7E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8227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409575</xdr:colOff>
      <xdr:row>112</xdr:row>
      <xdr:rowOff>209550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26727B6E-27DD-438D-81DC-C7EDE67C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7757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409575</xdr:colOff>
      <xdr:row>113</xdr:row>
      <xdr:rowOff>209550</xdr:rowOff>
    </xdr:to>
    <xdr:pic>
      <xdr:nvPicPr>
        <xdr:cNvPr id="99" name="Рисунок 98">
          <a:extLst>
            <a:ext uri="{FF2B5EF4-FFF2-40B4-BE49-F238E27FC236}">
              <a16:creationId xmlns:a16="http://schemas.microsoft.com/office/drawing/2014/main" id="{4F63D037-8B3C-4E43-B209-C15F3B8A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7287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457200</xdr:colOff>
      <xdr:row>114</xdr:row>
      <xdr:rowOff>209550</xdr:rowOff>
    </xdr:to>
    <xdr:pic>
      <xdr:nvPicPr>
        <xdr:cNvPr id="100" name="Рисунок 99">
          <a:extLst>
            <a:ext uri="{FF2B5EF4-FFF2-40B4-BE49-F238E27FC236}">
              <a16:creationId xmlns:a16="http://schemas.microsoft.com/office/drawing/2014/main" id="{F39D5597-C3FC-487B-B38A-DF2806EC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06250"/>
          <a:ext cx="457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409575</xdr:colOff>
      <xdr:row>115</xdr:row>
      <xdr:rowOff>209550</xdr:rowOff>
    </xdr:to>
    <xdr:pic>
      <xdr:nvPicPr>
        <xdr:cNvPr id="101" name="Рисунок 100">
          <a:extLst>
            <a:ext uri="{FF2B5EF4-FFF2-40B4-BE49-F238E27FC236}">
              <a16:creationId xmlns:a16="http://schemas.microsoft.com/office/drawing/2014/main" id="{789DD626-C70D-4CA1-B9A5-7AB41D4F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3962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409575</xdr:colOff>
      <xdr:row>116</xdr:row>
      <xdr:rowOff>209550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B703BB6A-4A3D-4D92-BA0C-657DEE7F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34925"/>
          <a:ext cx="4095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76200</xdr:colOff>
      <xdr:row>117</xdr:row>
      <xdr:rowOff>219075</xdr:rowOff>
    </xdr:to>
    <xdr:pic>
      <xdr:nvPicPr>
        <xdr:cNvPr id="103" name="Рисунок 102">
          <a:extLst>
            <a:ext uri="{FF2B5EF4-FFF2-40B4-BE49-F238E27FC236}">
              <a16:creationId xmlns:a16="http://schemas.microsoft.com/office/drawing/2014/main" id="{E152FECD-740B-461F-824D-54237A5B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0225"/>
          <a:ext cx="6858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119</xdr:row>
      <xdr:rowOff>0</xdr:rowOff>
    </xdr:from>
    <xdr:to>
      <xdr:col>1</xdr:col>
      <xdr:colOff>561975</xdr:colOff>
      <xdr:row>119</xdr:row>
      <xdr:rowOff>209550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CB238D00-0F56-4261-8D34-1EB833D5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025550"/>
          <a:ext cx="5619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542925</xdr:colOff>
      <xdr:row>120</xdr:row>
      <xdr:rowOff>209550</xdr:rowOff>
    </xdr:to>
    <xdr:pic>
      <xdr:nvPicPr>
        <xdr:cNvPr id="105" name="Рисунок 104">
          <a:extLst>
            <a:ext uri="{FF2B5EF4-FFF2-40B4-BE49-F238E27FC236}">
              <a16:creationId xmlns:a16="http://schemas.microsoft.com/office/drawing/2014/main" id="{43BA181E-65FD-4960-A3E5-F7138205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58925"/>
          <a:ext cx="542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9525</xdr:colOff>
      <xdr:row>122</xdr:row>
      <xdr:rowOff>209550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EAB5658E-1033-4C18-8A17-17145BE1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9232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2</xdr:col>
      <xdr:colOff>9525</xdr:colOff>
      <xdr:row>123</xdr:row>
      <xdr:rowOff>209550</xdr:rowOff>
    </xdr:to>
    <xdr:pic>
      <xdr:nvPicPr>
        <xdr:cNvPr id="107" name="Рисунок 106">
          <a:extLst>
            <a:ext uri="{FF2B5EF4-FFF2-40B4-BE49-F238E27FC236}">
              <a16:creationId xmlns:a16="http://schemas.microsoft.com/office/drawing/2014/main" id="{2D6B5EF0-58BD-4E7E-9E58-D654AB44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8762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9525</xdr:colOff>
      <xdr:row>124</xdr:row>
      <xdr:rowOff>209550</xdr:rowOff>
    </xdr:to>
    <xdr:pic>
      <xdr:nvPicPr>
        <xdr:cNvPr id="108" name="Рисунок 107">
          <a:extLst>
            <a:ext uri="{FF2B5EF4-FFF2-40B4-BE49-F238E27FC236}">
              <a16:creationId xmlns:a16="http://schemas.microsoft.com/office/drawing/2014/main" id="{8FF579FB-527C-42CD-959F-955C6C19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82925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419100</xdr:colOff>
      <xdr:row>125</xdr:row>
      <xdr:rowOff>209550</xdr:rowOff>
    </xdr:to>
    <xdr:pic>
      <xdr:nvPicPr>
        <xdr:cNvPr id="109" name="Рисунок 108">
          <a:extLst>
            <a:ext uri="{FF2B5EF4-FFF2-40B4-BE49-F238E27FC236}">
              <a16:creationId xmlns:a16="http://schemas.microsoft.com/office/drawing/2014/main" id="{A56185AA-03B5-4C2A-A4DB-C2EEBD38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8225"/>
          <a:ext cx="4191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ebryakov.vi\Documents\&#1057;&#1087;&#1088;&#1072;&#1074;&#1082;&#1072;_&#1076;&#1086;&#1093;&#1086;&#1076;&#1085;&#1086;&#1089;&#1090;&#1080;_&#1057;&#1090;&#1072;&#1076;&#1080;&#1086;&#1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ерегруппировка"/>
      <sheetName val="план 2000"/>
      <sheetName val="ПрЭС"/>
      <sheetName val="Главная для ТП"/>
      <sheetName val="1.15 (д.б.)"/>
      <sheetName val="Заголовок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Автозаполнение"/>
      <sheetName val="Handbook"/>
      <sheetName val="Свод сметы"/>
      <sheetName val="П.8."/>
      <sheetName val="Информ-я о регулируемой орг-и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Справочник ЦФО"/>
      <sheetName val="Отчет"/>
      <sheetName val="Список подразделений"/>
      <sheetName val="1.0"/>
      <sheetName val="1.1"/>
      <sheetName val="основа часы 51W 51 O"/>
      <sheetName val="основа часы CWP3-CWP3A"/>
      <sheetName val="Пров_Знач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договора-ОТЧЕТутв_БП"/>
      <sheetName val="10. Поступления"/>
      <sheetName val="Мари"/>
      <sheetName val="Параметры"/>
      <sheetName val="ПР. 1 ТКП МЭСР"/>
      <sheetName val="ИТ-бюдже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  <sheetName val="Rates"/>
      <sheetName val="2013"/>
      <sheetName val="База1"/>
      <sheetName val="Costs"/>
      <sheetName val="Исх. данные"/>
      <sheetName val="Продажи реальные и прогноз 20 л"/>
      <sheetName val="АПК(2012)"/>
      <sheetName val="Лист1 (3)"/>
      <sheetName val="Cover &amp; Parameters"/>
      <sheetName val="ВН_НДЗ_график"/>
      <sheetName val="пр-во"/>
      <sheetName val="Продажи_реальные_и_прогноз_20_л"/>
      <sheetName val="s"/>
      <sheetName val="Inputs Sheet"/>
      <sheetName val="TOC"/>
      <sheetName val="Returns"/>
      <sheetName val="статика"/>
      <sheetName val="Структура ПП"/>
      <sheetName val="Brew rub"/>
      <sheetName val="PARAMETRES"/>
      <sheetName val="Cover_&amp;_Parameters"/>
      <sheetName val="Справочник_филиалов"/>
      <sheetName val="коэф_1"/>
      <sheetName val="GAAP_&amp;_IAS_Group_TB_&amp;_Reports_1"/>
      <sheetName val="Cover_&amp;_Parameters1"/>
      <sheetName val="List"/>
      <sheetName val="Blédina cumul"/>
      <sheetName val="allocat"/>
      <sheetName val="diff03"/>
      <sheetName val="спецпивот"/>
      <sheetName val="Для списков"/>
      <sheetName val="Проект"/>
      <sheetName val="Компания"/>
      <sheetName val="Опции"/>
      <sheetName val="Анализ"/>
      <sheetName val="Group_Comparative_GAAP2"/>
      <sheetName val="Group_Comparative_IAS2"/>
      <sheetName val="R-U_IAS_History2"/>
      <sheetName val="Cash_Flow_Working2"/>
      <sheetName val="TB_GAAP2"/>
      <sheetName val="TB_IAS2"/>
      <sheetName val="Income_Statement2"/>
      <sheetName val="Balance_Sheet2"/>
      <sheetName val="Cash_Flow2"/>
      <sheetName val="G-I-F_Total2"/>
      <sheetName val="G-I-F_(RU)2"/>
      <sheetName val="G-I-F_(UA)2"/>
      <sheetName val="FLash_IAS2"/>
      <sheetName val="Cash_Flow_support2"/>
      <sheetName val="Income_Statement_Russia_and_Uk2"/>
      <sheetName val="Class_A_Shares_Outstanding2"/>
      <sheetName val="Class_B_Shares_Outstanding2"/>
      <sheetName val="Dilutive_Shares_Outstanding2"/>
      <sheetName val="EPS_Working2"/>
      <sheetName val="Share_Price_20022"/>
      <sheetName val="RE_Working2"/>
      <sheetName val="Change_of_Equity2"/>
      <sheetName val="Inputs_Sheet"/>
      <sheetName val="БДДС_month_(ф)1"/>
      <sheetName val="БДДС_month_(п)1"/>
      <sheetName val="КВ_20081"/>
      <sheetName val="ф_121"/>
      <sheetName val="2_Параметры1"/>
      <sheetName val="Справочник_предприятий1"/>
      <sheetName val="Справочник_статей_бюджета1"/>
      <sheetName val="Проверочная_вкладка1"/>
      <sheetName val="Проверочная_вкладка_для_PL1"/>
      <sheetName val="Статьи_пост_затрат"/>
      <sheetName val="1.411.1"/>
      <sheetName val="1,3 новая"/>
      <sheetName val="ИнвестицииСвод"/>
      <sheetName val="Понедельно"/>
      <sheetName val="PD.5_2"/>
      <sheetName val="PD.5_1"/>
      <sheetName val="Итог по НПО "/>
      <sheetName val="Баланс (Ф1)"/>
      <sheetName val="1.401.2"/>
      <sheetName val="П"/>
      <sheetName val="3.3.31."/>
      <sheetName val="формаДДС_пЛОХ_ЛОХЛкмесяц03_ДАШв"/>
      <sheetName val="К1_МП"/>
      <sheetName val="СводТК (БПУ)"/>
      <sheetName val="Расш"/>
      <sheetName val="ТМЦ"/>
      <sheetName val="расц"/>
      <sheetName val="техн"/>
      <sheetName val="сах св"/>
      <sheetName val="оз пш"/>
      <sheetName val="люпин"/>
      <sheetName val="яр пш"/>
      <sheetName val="яр яч"/>
      <sheetName val="оз яч"/>
      <sheetName val="пив яч"/>
      <sheetName val="оз рожь"/>
      <sheetName val="овес"/>
      <sheetName val="рапс"/>
      <sheetName val="горох"/>
      <sheetName val="соя"/>
      <sheetName val="трит"/>
      <sheetName val="греч"/>
      <sheetName val="подс"/>
      <sheetName val="кук зер"/>
      <sheetName val="кук сил"/>
      <sheetName val="мн тр"/>
      <sheetName val="одн тр"/>
      <sheetName val="лен"/>
      <sheetName val="горч"/>
      <sheetName val="рис"/>
      <sheetName val="оз рыж"/>
      <sheetName val="яр рыж"/>
      <sheetName val="сафл"/>
      <sheetName val="пары"/>
      <sheetName val=""/>
      <sheetName val="Contracts add.attributes"/>
      <sheetName val="Currency"/>
      <sheetName val="hiddenSheet"/>
      <sheetName val="справочник доп. аналитики"/>
      <sheetName val="Классификатор затрат"/>
      <sheetName val="Birim Fiyatlar"/>
      <sheetName val="Kar Oranlari"/>
      <sheetName val="Birim Fiyat Analizi"/>
      <sheetName val="Endirekt Kadro"/>
      <sheetName val="Master Inputs Start here"/>
      <sheetName val="Категории льгот"/>
      <sheetName val="исход. дан."/>
      <sheetName val="2.1 ФОТ и страховые взносы"/>
      <sheetName val="Data-Do-Not-Delete"/>
      <sheetName val="BU Right to Grow"/>
      <sheetName val="1.3 ФОТ и страховые взносы"/>
      <sheetName val="корр-ки"/>
      <sheetName val="смета"/>
      <sheetName val="PriceSummary"/>
      <sheetName val="Taşeron Endireği"/>
      <sheetName val="Personnel"/>
      <sheetName val="BU"/>
      <sheetName val="Инстр"/>
      <sheetName val="1_Vol"/>
      <sheetName val="2_KPI"/>
      <sheetName val="1.1_Vol"/>
      <sheetName val="3_PL"/>
      <sheetName val="4_VIC_Сахар"/>
      <sheetName val="4_VIC_Крупа"/>
      <sheetName val="4_VIC_жиП"/>
      <sheetName val="5_VLC"/>
      <sheetName val="6_MC"/>
      <sheetName val="7_CC"/>
      <sheetName val="9_IT"/>
      <sheetName val="8_FIX"/>
      <sheetName val="10_CO"/>
      <sheetName val="11_Проч. ФР"/>
      <sheetName val="12_ CAPEX"/>
      <sheetName val="12.1_ CAPEX_Д."/>
      <sheetName val="12.2_ CAPEX_Р."/>
      <sheetName val="13_HR"/>
      <sheetName val="14_BS"/>
      <sheetName val="17.1_сверка IC_Баланс"/>
      <sheetName val="16_WC"/>
      <sheetName val="17_CF"/>
      <sheetName val="6.1_сверка IC_БДР"/>
      <sheetName val="18_УУ корр"/>
      <sheetName val="18.1_Кагат-е"/>
      <sheetName val="15.2_компании"/>
      <sheetName val="16.3_БДР"/>
      <sheetName val="16.4_Баланс"/>
      <sheetName val="19_2600801"/>
      <sheetName val="20_Тран-рт"/>
      <sheetName val="21_ТЭР"/>
      <sheetName val="22_АХР"/>
      <sheetName val="23_Прочие"/>
      <sheetName val="24_ОСВ"/>
      <sheetName val="25_Стр-ра ГК"/>
      <sheetName val="5_Передача_Затрат"/>
      <sheetName val="КОНТРОЛЬ PL"/>
      <sheetName val="КОНТРОЛЬ BS"/>
      <sheetName val="Б_РC"/>
      <sheetName val="РС "/>
      <sheetName val="Жом НИ"/>
      <sheetName val="Жом по мес."/>
      <sheetName val="Меласса НИ"/>
      <sheetName val="Меласса по мес."/>
      <sheetName val="Бетаин"/>
      <sheetName val="Рафинат НИ"/>
      <sheetName val="Рафинат по мес."/>
      <sheetName val="adhoc"/>
      <sheetName val="Sales month"/>
      <sheetName val="Sales YTD"/>
      <sheetName val="B2B Sugar"/>
      <sheetName val="B2C Sugar"/>
      <sheetName val="B2C Cereal"/>
      <sheetName val="assump"/>
      <sheetName val="Банки"/>
      <sheetName val="Сценарные условия"/>
      <sheetName val="Natl Consult Reg."/>
      <sheetName val="10"/>
      <sheetName val="5"/>
      <sheetName val="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Д"/>
      <sheetName val="Справка_доходности_Стадион"/>
      <sheetName val="10"/>
      <sheetName val="11"/>
      <sheetName val="2"/>
      <sheetName val="3.1"/>
      <sheetName val="9"/>
      <sheetName val="3.2"/>
      <sheetName val="4.1"/>
      <sheetName val="4.2"/>
      <sheetName val="4"/>
      <sheetName val="5"/>
      <sheetName val="6"/>
      <sheetName val="7"/>
      <sheetName val="8"/>
      <sheetName val="16"/>
      <sheetName val="0"/>
      <sheetName val="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FST5"/>
      <sheetName val="Main"/>
      <sheetName val="Ф-1 (для АО-энерго)"/>
      <sheetName val="Ф-2 (для АО-энерго)"/>
      <sheetName val="перекрестка"/>
      <sheetName val="свод"/>
      <sheetName val="Справочники"/>
      <sheetName val="18.2"/>
      <sheetName val="21.3"/>
      <sheetName val="2.3"/>
      <sheetName val="P2.1"/>
      <sheetName val="Лист1 (3)"/>
      <sheetName val="1_411_1"/>
      <sheetName val="1_3 новая"/>
      <sheetName val="ИнвестицииСвод"/>
      <sheetName val="PD_5_1"/>
      <sheetName val="PD_5_2"/>
      <sheetName val="Итог по НПО "/>
      <sheetName val="_ССЫЛКА"/>
      <sheetName val="PD_5_3"/>
      <sheetName val="PD.5_1"/>
      <sheetName val="Баланс _Ф1_"/>
      <sheetName val="1_401_2"/>
      <sheetName val="П"/>
      <sheetName val="1,3 новая"/>
      <sheetName val="3_3_31_"/>
      <sheetName val="формаДДС_пЛОХ_ЛОХЛкмесяц03_ДАШв"/>
      <sheetName val="К1_МП"/>
      <sheetName val="А Нидер"/>
      <sheetName val="ГК лохл"/>
      <sheetName val="Апш"/>
      <sheetName val="Кумк"/>
      <sheetName val="Колум"/>
      <sheetName val="А Девел"/>
      <sheetName val="А Апш"/>
      <sheetName val="Девел"/>
      <sheetName val="В_П"/>
      <sheetName val="Нидер"/>
      <sheetName val="А Колум"/>
      <sheetName val="Анаран"/>
      <sheetName val="А Кумк"/>
      <sheetName val="Экспл КОНС"/>
      <sheetName val="А В_П"/>
      <sheetName val="А В_П КОНС"/>
      <sheetName val="БВО"/>
      <sheetName val="ЛОХЛ СВОД"/>
      <sheetName val="А ЛОХЛ СВОД"/>
      <sheetName val="АНТИЛ"/>
    </sheetNames>
    <sheetDataSet>
      <sheetData sheetId="0">
        <row r="1">
          <cell r="A1" t="str">
            <v>Филиал: Воронежэнерго</v>
          </cell>
        </row>
        <row r="4">
          <cell r="C4" t="str">
            <v>Спортивный стадион</v>
          </cell>
          <cell r="D4"/>
          <cell r="E4">
            <v>0</v>
          </cell>
          <cell r="F4">
            <v>95</v>
          </cell>
          <cell r="G4">
            <v>0.4</v>
          </cell>
          <cell r="H4">
            <v>3</v>
          </cell>
        </row>
        <row r="5">
          <cell r="G5"/>
          <cell r="H5"/>
        </row>
        <row r="6">
          <cell r="A6" t="str">
            <v>Наименование центра питания (ПС 35-110 кВ)</v>
          </cell>
          <cell r="B6"/>
          <cell r="C6"/>
          <cell r="D6"/>
          <cell r="E6"/>
          <cell r="F6" t="str">
            <v>Пропускная способность при персп. нагрузке</v>
          </cell>
          <cell r="G6" t="str">
            <v>Текущий резерв мощности</v>
          </cell>
          <cell r="H6" t="str">
            <v>Карточка SAP</v>
          </cell>
        </row>
        <row r="7">
          <cell r="C7"/>
          <cell r="D7" t="str">
            <v>До ТП</v>
          </cell>
          <cell r="E7" t="str">
            <v>После ТП</v>
          </cell>
          <cell r="F7"/>
          <cell r="G7"/>
          <cell r="H7"/>
        </row>
        <row r="8">
          <cell r="A8" t="str">
            <v>ПС 110 кВ Каменка</v>
          </cell>
          <cell r="B8"/>
          <cell r="C8"/>
          <cell r="D8">
            <v>0.7</v>
          </cell>
          <cell r="E8">
            <v>9.5000000000000001E-2</v>
          </cell>
          <cell r="F8" t="str">
            <v>имеется</v>
          </cell>
          <cell r="G8">
            <v>15.3</v>
          </cell>
          <cell r="H8"/>
        </row>
        <row r="9">
          <cell r="A9"/>
          <cell r="B9"/>
          <cell r="C9"/>
          <cell r="D9"/>
          <cell r="E9">
            <v>0</v>
          </cell>
          <cell r="F9" t="str">
            <v>имеется</v>
          </cell>
          <cell r="G9"/>
          <cell r="H9"/>
        </row>
        <row r="10">
          <cell r="A10" t="str">
            <v>Краткое описание точек (точки) присоединения</v>
          </cell>
          <cell r="B10"/>
          <cell r="C10"/>
          <cell r="D10"/>
          <cell r="E10"/>
          <cell r="F10"/>
          <cell r="G10"/>
          <cell r="H10"/>
        </row>
        <row r="11">
          <cell r="A11" t="str">
            <v>‒	конечная опора проектируемой ВЛИ-0,4 кВ № 1 от проектируемой ТП 10/0,4 кВ №130 от проектируемой ВЛ 10 кВ от опоры № 114 ВЛ-10-1 ПС 110 кВ Каменка</v>
          </cell>
          <cell r="B11"/>
          <cell r="C11"/>
          <cell r="D11"/>
          <cell r="E11"/>
          <cell r="F11"/>
          <cell r="G11"/>
          <cell r="H11"/>
        </row>
        <row r="12">
          <cell r="A12"/>
          <cell r="B12"/>
          <cell r="C12"/>
          <cell r="D12"/>
          <cell r="E12"/>
          <cell r="F12"/>
          <cell r="G12"/>
          <cell r="H12"/>
        </row>
        <row r="13">
          <cell r="A13"/>
          <cell r="B13"/>
          <cell r="C13" t="str">
            <v>Мероприятия ТУ (новое строительство):</v>
          </cell>
          <cell r="D13"/>
          <cell r="E13"/>
          <cell r="F13"/>
          <cell r="G13"/>
          <cell r="H13" t="str">
            <v>млн. руб. с НДС</v>
          </cell>
        </row>
        <row r="14">
          <cell r="A14">
            <v>2</v>
          </cell>
          <cell r="B14" t="str">
            <v>ВЛ 6-10 кВ (основное питание)</v>
          </cell>
          <cell r="C14"/>
          <cell r="D14" t="str">
            <v>б/у</v>
          </cell>
          <cell r="E14">
            <v>0.35</v>
          </cell>
          <cell r="F14" t="str">
            <v>км</v>
          </cell>
          <cell r="G14"/>
          <cell r="H14">
            <v>0.28999999999999998</v>
          </cell>
          <cell r="I14">
            <v>1.75</v>
          </cell>
        </row>
        <row r="15">
          <cell r="A15">
            <v>3</v>
          </cell>
          <cell r="B15" t="str">
            <v>КЛ 6-10 кВ (основное питание)</v>
          </cell>
          <cell r="C15"/>
          <cell r="D15"/>
          <cell r="E15">
            <v>0</v>
          </cell>
          <cell r="F15" t="str">
            <v>км</v>
          </cell>
          <cell r="G15"/>
          <cell r="H15">
            <v>0</v>
          </cell>
          <cell r="I15">
            <v>3.08</v>
          </cell>
        </row>
        <row r="16">
          <cell r="A16">
            <v>4</v>
          </cell>
          <cell r="B16" t="str">
            <v>КЛ 6-10 кВ (резервное питание)</v>
          </cell>
          <cell r="C16"/>
          <cell r="D16"/>
          <cell r="E16"/>
          <cell r="F16" t="str">
            <v>км</v>
          </cell>
          <cell r="G16"/>
          <cell r="H16"/>
        </row>
        <row r="17">
          <cell r="A17">
            <v>5</v>
          </cell>
          <cell r="B17" t="str">
            <v>ГНБ 6-10 (основное питание)</v>
          </cell>
          <cell r="C17"/>
          <cell r="D17"/>
          <cell r="E17">
            <v>0</v>
          </cell>
          <cell r="F17" t="str">
            <v>км</v>
          </cell>
          <cell r="G17"/>
          <cell r="H17">
            <v>0</v>
          </cell>
          <cell r="I17">
            <v>13.8</v>
          </cell>
        </row>
        <row r="18">
          <cell r="A18">
            <v>6</v>
          </cell>
          <cell r="B18" t="str">
            <v>ГНБ 6-10 (резервное питание)</v>
          </cell>
          <cell r="C18"/>
          <cell r="D18"/>
          <cell r="E18"/>
          <cell r="F18" t="str">
            <v>км</v>
          </cell>
          <cell r="G18"/>
          <cell r="H18"/>
        </row>
        <row r="19">
          <cell r="A19">
            <v>7</v>
          </cell>
          <cell r="B19" t="str">
            <v>ТП 6/10-0,4 кВ, исполнение</v>
          </cell>
          <cell r="C19"/>
          <cell r="D19" t="str">
            <v>б/у</v>
          </cell>
          <cell r="E19" t="str">
            <v>ТП</v>
          </cell>
          <cell r="F19"/>
          <cell r="G19"/>
          <cell r="H19">
            <v>0.6</v>
          </cell>
        </row>
        <row r="20">
          <cell r="A20">
            <v>8</v>
          </cell>
          <cell r="B20" t="str">
            <v>ТП 6/10-0,4 кВ, мощность трансформаторов</v>
          </cell>
          <cell r="C20"/>
          <cell r="D20"/>
          <cell r="E20">
            <v>100</v>
          </cell>
          <cell r="F20" t="str">
            <v>кВА</v>
          </cell>
          <cell r="G20"/>
          <cell r="H20"/>
        </row>
        <row r="21">
          <cell r="A21">
            <v>9</v>
          </cell>
          <cell r="B21" t="str">
            <v>ТП 6/10-0,4 кВ, количество трансформаторов</v>
          </cell>
          <cell r="C21"/>
          <cell r="D21"/>
          <cell r="E21">
            <v>1</v>
          </cell>
          <cell r="F21" t="str">
            <v>шт</v>
          </cell>
          <cell r="G21"/>
          <cell r="H21"/>
        </row>
        <row r="22">
          <cell r="A22">
            <v>10</v>
          </cell>
          <cell r="B22" t="str">
            <v>ВЛ 0,4 кВ (основное питание)</v>
          </cell>
          <cell r="C22"/>
          <cell r="D22"/>
          <cell r="E22">
            <v>0.03</v>
          </cell>
          <cell r="F22" t="str">
            <v>км</v>
          </cell>
          <cell r="G22"/>
          <cell r="H22">
            <v>6.2099999999999995E-2</v>
          </cell>
          <cell r="I22">
            <v>2.0699999999999998</v>
          </cell>
        </row>
        <row r="23">
          <cell r="A23">
            <v>11</v>
          </cell>
          <cell r="B23" t="str">
            <v>КЛ 0,4 кВ (резервное питание)</v>
          </cell>
          <cell r="C23"/>
          <cell r="D23"/>
          <cell r="E23"/>
          <cell r="F23" t="str">
            <v>км</v>
          </cell>
          <cell r="G23"/>
          <cell r="H23"/>
        </row>
        <row r="24">
          <cell r="A24">
            <v>12</v>
          </cell>
          <cell r="B24" t="str">
            <v>ГНБ 0,4 кВ (основное питание)</v>
          </cell>
          <cell r="C24"/>
          <cell r="D24"/>
          <cell r="E24"/>
          <cell r="F24" t="str">
            <v>км</v>
          </cell>
          <cell r="G24"/>
          <cell r="H24"/>
        </row>
        <row r="25">
          <cell r="A25">
            <v>13</v>
          </cell>
          <cell r="B25" t="str">
            <v>ГНБ 0,4 кВ (резервное питание)</v>
          </cell>
          <cell r="C25"/>
          <cell r="D25"/>
          <cell r="E25"/>
          <cell r="F25" t="str">
            <v>км</v>
          </cell>
          <cell r="G25"/>
          <cell r="H25"/>
        </row>
        <row r="26">
          <cell r="A26">
            <v>14</v>
          </cell>
          <cell r="B26" t="str">
            <v>Реклоузер</v>
          </cell>
          <cell r="C26"/>
          <cell r="D26"/>
          <cell r="E26">
            <v>0</v>
          </cell>
          <cell r="F26" t="str">
            <v>шт</v>
          </cell>
          <cell r="G26"/>
          <cell r="H26">
            <v>0</v>
          </cell>
          <cell r="I26">
            <v>2.2440000000000002</v>
          </cell>
        </row>
        <row r="27">
          <cell r="A27">
            <v>15</v>
          </cell>
          <cell r="B27" t="str">
            <v>Учет ЭЭ</v>
          </cell>
          <cell r="C27"/>
          <cell r="D27"/>
          <cell r="E27">
            <v>1</v>
          </cell>
          <cell r="F27" t="str">
            <v>шт</v>
          </cell>
          <cell r="G27"/>
          <cell r="H27">
            <v>0.04</v>
          </cell>
          <cell r="I27">
            <v>0.04</v>
          </cell>
        </row>
        <row r="28">
          <cell r="A28"/>
          <cell r="B28"/>
          <cell r="C28"/>
          <cell r="D28"/>
          <cell r="E28"/>
          <cell r="F28"/>
          <cell r="G28" t="str">
            <v>Итого</v>
          </cell>
          <cell r="H28">
            <v>0.99209999999999998</v>
          </cell>
        </row>
        <row r="29">
          <cell r="A29"/>
          <cell r="B29"/>
          <cell r="C29" t="str">
            <v>Мероприятия ТУ (реконструкция):</v>
          </cell>
          <cell r="D29"/>
          <cell r="E29"/>
          <cell r="F29"/>
          <cell r="G29"/>
          <cell r="H29"/>
        </row>
        <row r="30">
          <cell r="A30" t="str">
            <v>1.</v>
          </cell>
          <cell r="B30" t="str">
            <v>Замена ТТ</v>
          </cell>
          <cell r="C30"/>
          <cell r="D30"/>
          <cell r="E30"/>
          <cell r="F30" t="str">
            <v>шт</v>
          </cell>
          <cell r="G30"/>
          <cell r="H30"/>
          <cell r="I30">
            <v>0.85679499999999997</v>
          </cell>
        </row>
        <row r="31">
          <cell r="A31" t="str">
            <v>2.</v>
          </cell>
          <cell r="B31" t="str">
            <v>Установка устройства ответвления</v>
          </cell>
          <cell r="C31"/>
          <cell r="D31"/>
          <cell r="E31"/>
          <cell r="F31" t="str">
            <v>шт</v>
          </cell>
          <cell r="G31"/>
          <cell r="H31"/>
          <cell r="I31">
            <v>0.70079499999999995</v>
          </cell>
        </row>
        <row r="32">
          <cell r="A32" t="str">
            <v>3.</v>
          </cell>
          <cell r="B32"/>
          <cell r="C32"/>
          <cell r="D32"/>
          <cell r="E32"/>
          <cell r="F32"/>
          <cell r="G32"/>
          <cell r="H32"/>
        </row>
        <row r="33">
          <cell r="A33" t="str">
            <v>4.</v>
          </cell>
          <cell r="B33"/>
          <cell r="C33"/>
          <cell r="D33"/>
          <cell r="E33"/>
          <cell r="F33"/>
          <cell r="G33"/>
          <cell r="H33"/>
        </row>
        <row r="34">
          <cell r="A34"/>
          <cell r="B34"/>
          <cell r="C34"/>
          <cell r="D34"/>
          <cell r="E34"/>
          <cell r="F34"/>
          <cell r="G34" t="str">
            <v xml:space="preserve">Итого </v>
          </cell>
          <cell r="H34">
            <v>0</v>
          </cell>
        </row>
        <row r="35">
          <cell r="A35"/>
          <cell r="B35"/>
          <cell r="C35"/>
          <cell r="D35"/>
          <cell r="E35"/>
          <cell r="F35" t="str">
            <v>Всего затрат, млн. руб.</v>
          </cell>
          <cell r="G35"/>
          <cell r="H35">
            <v>0.99209999999999998</v>
          </cell>
        </row>
        <row r="36">
          <cell r="A36"/>
          <cell r="B36"/>
          <cell r="C36"/>
          <cell r="D36"/>
          <cell r="E36"/>
          <cell r="F36"/>
          <cell r="G36"/>
          <cell r="H36"/>
        </row>
        <row r="37">
          <cell r="A37"/>
          <cell r="B37"/>
          <cell r="C37"/>
          <cell r="D37"/>
          <cell r="E37"/>
          <cell r="F37"/>
          <cell r="G37"/>
          <cell r="H37"/>
        </row>
        <row r="38">
          <cell r="A38"/>
          <cell r="B38"/>
          <cell r="C38"/>
          <cell r="D38"/>
          <cell r="E38"/>
          <cell r="F38"/>
          <cell r="G38"/>
          <cell r="H38"/>
        </row>
        <row r="39">
          <cell r="A39" t="str">
            <v>Стоимость за ед. макс. мощности (Прил 1), с НДС</v>
          </cell>
          <cell r="B39"/>
          <cell r="C39"/>
          <cell r="D39">
            <v>6.9150600000000007E-2</v>
          </cell>
          <cell r="E39" t="str">
            <v>млн. руб.</v>
          </cell>
          <cell r="F39">
            <v>-0.92294940000000003</v>
          </cell>
          <cell r="G39" t="str">
            <v xml:space="preserve"> - Дефицит/Профицит Прил 1</v>
          </cell>
          <cell r="H39"/>
        </row>
        <row r="40">
          <cell r="A40" t="str">
            <v>Стоимость по станд. тарифн. ставке (Прил 2), с НДС</v>
          </cell>
          <cell r="B40"/>
          <cell r="C40"/>
          <cell r="D40">
            <v>4.0586436000000004E-2</v>
          </cell>
          <cell r="E40" t="str">
            <v>млн. руб.</v>
          </cell>
          <cell r="F40">
            <v>-0.95151356399999998</v>
          </cell>
          <cell r="G40" t="str">
            <v xml:space="preserve"> - Дефицит/Профицит Прил 2</v>
          </cell>
          <cell r="H40"/>
        </row>
        <row r="41">
          <cell r="A41" t="str">
            <v>Удельная  стоимость  1 кВт  присоединяемой  мощности,  руб/кВт:</v>
          </cell>
          <cell r="B41"/>
          <cell r="C41"/>
          <cell r="D41"/>
          <cell r="E41">
            <v>4.2722564210526321E-4</v>
          </cell>
          <cell r="F41" t="str">
            <v>млн. руб.</v>
          </cell>
          <cell r="G41"/>
          <cell r="H41"/>
        </row>
        <row r="42">
          <cell r="A42"/>
          <cell r="B42"/>
          <cell r="C42"/>
          <cell r="D42"/>
          <cell r="E42"/>
          <cell r="F42"/>
          <cell r="G42"/>
          <cell r="H42"/>
        </row>
        <row r="43">
          <cell r="A43"/>
          <cell r="B43"/>
          <cell r="C43"/>
          <cell r="D43"/>
          <cell r="E43"/>
          <cell r="F43"/>
          <cell r="G43"/>
          <cell r="H43"/>
        </row>
        <row r="44">
          <cell r="A44"/>
          <cell r="B44"/>
          <cell r="C44"/>
          <cell r="D44"/>
          <cell r="E44"/>
          <cell r="F44"/>
          <cell r="G44"/>
          <cell r="H44"/>
        </row>
        <row r="45">
          <cell r="A45"/>
          <cell r="B45"/>
          <cell r="C45"/>
          <cell r="D45"/>
          <cell r="E45"/>
          <cell r="F45"/>
          <cell r="G45"/>
          <cell r="H45"/>
        </row>
        <row r="46">
          <cell r="A46"/>
          <cell r="B46"/>
          <cell r="C46"/>
          <cell r="D46"/>
          <cell r="E46"/>
          <cell r="F46"/>
          <cell r="G46"/>
          <cell r="H46"/>
        </row>
        <row r="47">
          <cell r="A47"/>
          <cell r="B47" t="str">
            <v>Заместитель генерального директора -</v>
          </cell>
          <cell r="C47"/>
          <cell r="D47"/>
          <cell r="E47"/>
          <cell r="F47"/>
          <cell r="G47"/>
          <cell r="H47"/>
        </row>
        <row r="48">
          <cell r="A48"/>
          <cell r="B48" t="str">
            <v>директор филиала</v>
          </cell>
          <cell r="C48"/>
          <cell r="D48"/>
          <cell r="E48"/>
          <cell r="F48"/>
          <cell r="G48"/>
          <cell r="H48"/>
        </row>
        <row r="49">
          <cell r="A49"/>
          <cell r="B49" t="str">
            <v>ПАО "Россети Центр" - "Воронежэнерго"</v>
          </cell>
          <cell r="C49"/>
          <cell r="D49"/>
          <cell r="E49"/>
          <cell r="F49"/>
          <cell r="G49" t="str">
            <v>В.А. Антонов</v>
          </cell>
          <cell r="H49"/>
        </row>
        <row r="50">
          <cell r="A50"/>
          <cell r="B50"/>
          <cell r="C50"/>
          <cell r="D50"/>
          <cell r="E50"/>
          <cell r="F50"/>
          <cell r="G50"/>
          <cell r="H50"/>
        </row>
        <row r="51">
          <cell r="A51"/>
          <cell r="B51"/>
          <cell r="C51"/>
          <cell r="D51"/>
          <cell r="E51"/>
          <cell r="F51"/>
          <cell r="G51"/>
          <cell r="H51"/>
        </row>
        <row r="52">
          <cell r="A52"/>
          <cell r="B52"/>
          <cell r="C52"/>
          <cell r="D52"/>
          <cell r="E52"/>
          <cell r="F52"/>
          <cell r="G52"/>
          <cell r="H52"/>
        </row>
        <row r="53">
          <cell r="A53"/>
          <cell r="B53"/>
          <cell r="C53"/>
          <cell r="D53"/>
          <cell r="E53"/>
          <cell r="F53"/>
          <cell r="G53"/>
          <cell r="H53"/>
        </row>
        <row r="54">
          <cell r="A54"/>
          <cell r="B54"/>
          <cell r="C54"/>
          <cell r="D54"/>
          <cell r="E54"/>
          <cell r="F54"/>
          <cell r="G54"/>
          <cell r="H54"/>
        </row>
        <row r="55">
          <cell r="A55"/>
          <cell r="B55"/>
          <cell r="C55"/>
          <cell r="D55"/>
          <cell r="E55"/>
          <cell r="F55"/>
          <cell r="G55"/>
          <cell r="H55"/>
        </row>
        <row r="56">
          <cell r="A56"/>
          <cell r="B56"/>
          <cell r="C56"/>
          <cell r="D56"/>
          <cell r="E56"/>
          <cell r="F56"/>
          <cell r="G56"/>
          <cell r="H56"/>
        </row>
        <row r="57">
          <cell r="A57"/>
          <cell r="B57"/>
          <cell r="C57"/>
          <cell r="D57"/>
          <cell r="E57"/>
          <cell r="F57"/>
          <cell r="G57"/>
        </row>
        <row r="58">
          <cell r="A58"/>
          <cell r="B58"/>
          <cell r="C58"/>
          <cell r="D58"/>
          <cell r="E58"/>
          <cell r="F58"/>
          <cell r="G58"/>
          <cell r="H58"/>
        </row>
        <row r="59">
          <cell r="A59"/>
          <cell r="B59"/>
          <cell r="C59"/>
          <cell r="D59"/>
          <cell r="E59"/>
          <cell r="F59"/>
          <cell r="G59"/>
          <cell r="H59"/>
        </row>
        <row r="60">
          <cell r="A60"/>
          <cell r="B60"/>
          <cell r="C60"/>
          <cell r="D60"/>
          <cell r="E60"/>
          <cell r="F60"/>
          <cell r="G60"/>
          <cell r="H60"/>
        </row>
        <row r="61">
          <cell r="A61"/>
          <cell r="B61"/>
          <cell r="C61"/>
          <cell r="D61"/>
          <cell r="E61"/>
          <cell r="F61"/>
          <cell r="G61"/>
          <cell r="H61"/>
        </row>
        <row r="62">
          <cell r="A62"/>
          <cell r="B62"/>
          <cell r="C62"/>
          <cell r="D62"/>
          <cell r="E62"/>
          <cell r="F62"/>
          <cell r="G62"/>
          <cell r="H62"/>
        </row>
        <row r="63">
          <cell r="A63"/>
          <cell r="B63"/>
          <cell r="C63"/>
          <cell r="D63"/>
          <cell r="E63"/>
          <cell r="F63"/>
          <cell r="G63"/>
          <cell r="H63"/>
        </row>
        <row r="64">
          <cell r="A64"/>
          <cell r="B64"/>
          <cell r="C64"/>
          <cell r="D64"/>
          <cell r="E64"/>
          <cell r="F64"/>
          <cell r="G64"/>
          <cell r="H64"/>
        </row>
        <row r="65">
          <cell r="A65"/>
          <cell r="B65"/>
          <cell r="C65"/>
          <cell r="D65"/>
          <cell r="E65"/>
          <cell r="F65"/>
          <cell r="G65"/>
          <cell r="H65"/>
        </row>
        <row r="66">
          <cell r="A66"/>
          <cell r="B66"/>
          <cell r="C66"/>
          <cell r="D66"/>
          <cell r="E66"/>
          <cell r="F66"/>
          <cell r="G66"/>
          <cell r="H66"/>
        </row>
        <row r="67">
          <cell r="A67"/>
          <cell r="B67"/>
          <cell r="C67"/>
          <cell r="D67"/>
          <cell r="E67"/>
          <cell r="F67"/>
          <cell r="G67"/>
          <cell r="H67"/>
        </row>
        <row r="68">
          <cell r="A68"/>
          <cell r="B68"/>
          <cell r="C68"/>
          <cell r="D68"/>
          <cell r="E68"/>
          <cell r="F68"/>
          <cell r="G68"/>
          <cell r="H68"/>
          <cell r="I68"/>
        </row>
        <row r="69">
          <cell r="A69"/>
          <cell r="B69"/>
          <cell r="C69"/>
          <cell r="D69"/>
          <cell r="E69"/>
          <cell r="F69"/>
          <cell r="G69"/>
          <cell r="H69"/>
          <cell r="I69"/>
        </row>
        <row r="70">
          <cell r="A70"/>
          <cell r="B70"/>
          <cell r="C70"/>
          <cell r="D70"/>
          <cell r="E70"/>
          <cell r="F70"/>
          <cell r="G70"/>
          <cell r="H70"/>
          <cell r="I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/>
          <cell r="C82"/>
          <cell r="D82"/>
          <cell r="E82"/>
          <cell r="F82"/>
          <cell r="G82"/>
          <cell r="H82"/>
        </row>
        <row r="83">
          <cell r="A83"/>
          <cell r="B83"/>
          <cell r="C83"/>
          <cell r="D83"/>
          <cell r="E83"/>
          <cell r="F83"/>
          <cell r="G83"/>
          <cell r="H83"/>
        </row>
        <row r="84">
          <cell r="A84"/>
          <cell r="B84"/>
          <cell r="C84"/>
          <cell r="D84"/>
          <cell r="E84"/>
          <cell r="F84"/>
          <cell r="G84"/>
          <cell r="H84"/>
        </row>
        <row r="85">
          <cell r="A85"/>
          <cell r="B85"/>
          <cell r="C85"/>
          <cell r="D85"/>
          <cell r="E85"/>
          <cell r="F85"/>
          <cell r="G85"/>
          <cell r="H85"/>
        </row>
        <row r="86">
          <cell r="A86"/>
          <cell r="B86"/>
          <cell r="C86"/>
          <cell r="D86"/>
          <cell r="E86"/>
          <cell r="F86"/>
          <cell r="G86"/>
          <cell r="H86"/>
        </row>
        <row r="87">
          <cell r="A87"/>
          <cell r="B87"/>
          <cell r="C87"/>
          <cell r="D87"/>
          <cell r="E87"/>
          <cell r="F87"/>
          <cell r="G87"/>
          <cell r="H87"/>
        </row>
        <row r="88">
          <cell r="A88"/>
          <cell r="B88"/>
          <cell r="C88"/>
          <cell r="D88"/>
          <cell r="E88"/>
          <cell r="F88"/>
          <cell r="G88"/>
          <cell r="H88"/>
        </row>
        <row r="89">
          <cell r="A89"/>
          <cell r="B89"/>
          <cell r="C89"/>
          <cell r="D89"/>
          <cell r="E89"/>
          <cell r="F89"/>
          <cell r="G89"/>
          <cell r="H89"/>
        </row>
        <row r="90">
          <cell r="A90"/>
          <cell r="B90"/>
          <cell r="C90"/>
          <cell r="D90"/>
          <cell r="E90"/>
          <cell r="F90"/>
          <cell r="G90"/>
          <cell r="H90"/>
        </row>
        <row r="91">
          <cell r="A91"/>
          <cell r="B91"/>
          <cell r="C91"/>
          <cell r="D91"/>
          <cell r="E91"/>
          <cell r="F91"/>
          <cell r="G91"/>
          <cell r="H91"/>
        </row>
        <row r="92">
          <cell r="A92"/>
          <cell r="B92"/>
          <cell r="C92"/>
          <cell r="D92"/>
          <cell r="E92"/>
          <cell r="F92"/>
          <cell r="G92"/>
          <cell r="H92"/>
        </row>
        <row r="93">
          <cell r="A93"/>
          <cell r="B93"/>
          <cell r="C93"/>
          <cell r="D93"/>
          <cell r="E93"/>
          <cell r="F93"/>
          <cell r="G93"/>
          <cell r="H93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Контроль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писки"/>
      <sheetName val="Сводка - лизинг"/>
      <sheetName val=""/>
      <sheetName val="2006"/>
      <sheetName val="I"/>
      <sheetName val="REESTR_MO"/>
      <sheetName val="FES"/>
      <sheetName val="ФБР"/>
    </sheetNames>
    <sheetDataSet>
      <sheetData sheetId="0">
        <row r="5">
          <cell r="G5">
            <v>2222938.4948999998</v>
          </cell>
        </row>
      </sheetData>
      <sheetData sheetId="1">
        <row r="5">
          <cell r="G5">
            <v>2222938.4948999998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5">
          <cell r="G5">
            <v>2222938.4948999998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 refreshError="1"/>
      <sheetData sheetId="103">
        <row r="5">
          <cell r="G5">
            <v>2222938.4948999998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FB5E-3689-4E5D-8AF2-3AC7EE8C9360}">
  <dimension ref="A2:L132"/>
  <sheetViews>
    <sheetView tabSelected="1" zoomScale="70" zoomScaleNormal="70" workbookViewId="0">
      <pane xSplit="2" ySplit="6" topLeftCell="C7" activePane="bottomRight" state="frozen"/>
      <selection pane="topRight" activeCell="B1" sqref="B1"/>
      <selection pane="bottomLeft" activeCell="A7" sqref="A7"/>
      <selection pane="bottomRight"/>
    </sheetView>
  </sheetViews>
  <sheetFormatPr defaultRowHeight="18.75" x14ac:dyDescent="0.3"/>
  <cols>
    <col min="1" max="1" width="8.28515625" style="31" bestFit="1" customWidth="1"/>
    <col min="2" max="2" width="14.140625" customWidth="1"/>
    <col min="3" max="3" width="128.85546875" style="6" customWidth="1"/>
    <col min="4" max="4" width="23.28515625" style="4" bestFit="1" customWidth="1"/>
    <col min="5" max="5" width="23.85546875" style="8" customWidth="1"/>
    <col min="6" max="6" width="23.7109375" style="26" customWidth="1"/>
    <col min="7" max="7" width="15" customWidth="1"/>
    <col min="8" max="8" width="14.140625" customWidth="1"/>
    <col min="9" max="9" width="10.42578125" customWidth="1"/>
    <col min="10" max="11" width="12.140625" customWidth="1"/>
    <col min="12" max="12" width="26.5703125" customWidth="1"/>
    <col min="13" max="13" width="25.5703125" customWidth="1"/>
  </cols>
  <sheetData>
    <row r="2" spans="1:12" ht="37.5" x14ac:dyDescent="0.3">
      <c r="H2" s="25" t="s">
        <v>22</v>
      </c>
      <c r="I2" s="25" t="s">
        <v>19</v>
      </c>
      <c r="J2" s="25" t="s">
        <v>20</v>
      </c>
      <c r="K2" s="25">
        <v>2024</v>
      </c>
      <c r="L2" s="25" t="s">
        <v>21</v>
      </c>
    </row>
    <row r="3" spans="1:12" ht="23.25" x14ac:dyDescent="0.35">
      <c r="H3" s="2"/>
      <c r="I3" s="35">
        <v>1</v>
      </c>
      <c r="J3" s="3">
        <f>IF(I3=2,K3,2)</f>
        <v>2</v>
      </c>
      <c r="K3" s="1">
        <v>2.052</v>
      </c>
      <c r="L3" s="29">
        <f>F132</f>
        <v>0</v>
      </c>
    </row>
    <row r="5" spans="1:12" x14ac:dyDescent="0.3">
      <c r="A5" s="33" t="s">
        <v>141</v>
      </c>
      <c r="B5" s="34" t="s">
        <v>142</v>
      </c>
      <c r="C5" s="9" t="s">
        <v>27</v>
      </c>
      <c r="D5" s="11"/>
      <c r="E5" s="7" t="s">
        <v>15</v>
      </c>
      <c r="F5" s="7" t="s">
        <v>16</v>
      </c>
      <c r="G5" s="5" t="s">
        <v>17</v>
      </c>
    </row>
    <row r="6" spans="1:12" x14ac:dyDescent="0.3">
      <c r="A6" s="32"/>
      <c r="B6" s="23"/>
      <c r="C6" s="23"/>
      <c r="D6" s="11"/>
      <c r="E6" s="7"/>
      <c r="F6" s="22"/>
      <c r="G6" s="9"/>
    </row>
    <row r="7" spans="1:12" x14ac:dyDescent="0.3">
      <c r="A7" s="32"/>
      <c r="B7" s="12"/>
      <c r="C7" s="36" t="s">
        <v>18</v>
      </c>
      <c r="D7" s="11"/>
      <c r="E7" s="7"/>
      <c r="F7" s="27">
        <f>SUM(F8:F12)</f>
        <v>0</v>
      </c>
      <c r="G7" s="9"/>
    </row>
    <row r="8" spans="1:12" ht="110.25" x14ac:dyDescent="0.25">
      <c r="A8" s="32"/>
      <c r="B8" s="37" t="s">
        <v>122</v>
      </c>
      <c r="C8" s="13" t="s">
        <v>29</v>
      </c>
      <c r="D8" s="14" t="s">
        <v>28</v>
      </c>
      <c r="E8" s="15">
        <v>7999.91</v>
      </c>
      <c r="F8" s="22">
        <f>G8*E8</f>
        <v>0</v>
      </c>
      <c r="G8" s="10"/>
    </row>
    <row r="9" spans="1:12" ht="110.25" x14ac:dyDescent="0.25">
      <c r="A9" s="32"/>
      <c r="B9" s="37"/>
      <c r="C9" s="13" t="s">
        <v>30</v>
      </c>
      <c r="D9" s="14" t="s">
        <v>28</v>
      </c>
      <c r="E9" s="15">
        <v>7962.46</v>
      </c>
      <c r="F9" s="22">
        <f t="shared" ref="F9:F72" si="0">G9*E9</f>
        <v>0</v>
      </c>
      <c r="G9" s="10"/>
    </row>
    <row r="10" spans="1:12" ht="31.5" x14ac:dyDescent="0.25">
      <c r="A10" s="32"/>
      <c r="B10" s="16" t="s">
        <v>123</v>
      </c>
      <c r="C10" s="13" t="s">
        <v>31</v>
      </c>
      <c r="D10" s="14" t="s">
        <v>28</v>
      </c>
      <c r="E10" s="17">
        <v>4628.7</v>
      </c>
      <c r="F10" s="22">
        <f t="shared" si="0"/>
        <v>0</v>
      </c>
      <c r="G10" s="10"/>
    </row>
    <row r="11" spans="1:12" ht="47.25" x14ac:dyDescent="0.25">
      <c r="A11" s="32"/>
      <c r="B11" s="16" t="s">
        <v>124</v>
      </c>
      <c r="C11" s="13" t="s">
        <v>32</v>
      </c>
      <c r="D11" s="14" t="s">
        <v>28</v>
      </c>
      <c r="E11" s="17">
        <v>3371.22</v>
      </c>
      <c r="F11" s="22">
        <f t="shared" si="0"/>
        <v>0</v>
      </c>
      <c r="G11" s="10"/>
    </row>
    <row r="12" spans="1:12" ht="47.25" x14ac:dyDescent="0.25">
      <c r="A12" s="32"/>
      <c r="B12" s="16" t="s">
        <v>125</v>
      </c>
      <c r="C12" s="13" t="s">
        <v>33</v>
      </c>
      <c r="D12" s="14" t="s">
        <v>28</v>
      </c>
      <c r="E12" s="17">
        <v>3333.77</v>
      </c>
      <c r="F12" s="22">
        <f t="shared" si="0"/>
        <v>0</v>
      </c>
      <c r="G12" s="10"/>
    </row>
    <row r="13" spans="1:12" ht="29.25" customHeight="1" x14ac:dyDescent="0.25">
      <c r="A13" s="32"/>
      <c r="B13" s="18" t="s">
        <v>126</v>
      </c>
      <c r="C13" s="38" t="s">
        <v>34</v>
      </c>
      <c r="D13" s="38"/>
      <c r="E13" s="38"/>
      <c r="F13" s="27">
        <f>SUM(F14:F27)</f>
        <v>0</v>
      </c>
      <c r="G13" s="10"/>
    </row>
    <row r="14" spans="1:12" ht="31.5" x14ac:dyDescent="0.25">
      <c r="A14" s="32">
        <v>0.4</v>
      </c>
      <c r="B14" s="19"/>
      <c r="C14" s="20" t="s">
        <v>35</v>
      </c>
      <c r="D14" s="21" t="s">
        <v>36</v>
      </c>
      <c r="E14" s="17">
        <v>1096516.81</v>
      </c>
      <c r="F14" s="22">
        <f t="shared" si="0"/>
        <v>0</v>
      </c>
      <c r="G14" s="10"/>
    </row>
    <row r="15" spans="1:12" ht="31.5" x14ac:dyDescent="0.25">
      <c r="A15" s="32" t="s">
        <v>132</v>
      </c>
      <c r="B15" s="19"/>
      <c r="C15" s="20" t="s">
        <v>37</v>
      </c>
      <c r="D15" s="21" t="s">
        <v>36</v>
      </c>
      <c r="E15" s="17">
        <v>5996836.4400000004</v>
      </c>
      <c r="F15" s="22">
        <f t="shared" si="0"/>
        <v>0</v>
      </c>
      <c r="G15" s="10"/>
    </row>
    <row r="16" spans="1:12" ht="22.5" customHeight="1" x14ac:dyDescent="0.25">
      <c r="A16" s="32">
        <v>0.4</v>
      </c>
      <c r="B16" s="19"/>
      <c r="C16" s="39" t="s">
        <v>38</v>
      </c>
      <c r="D16" s="21" t="s">
        <v>36</v>
      </c>
      <c r="E16" s="15">
        <v>1844415.63</v>
      </c>
      <c r="F16" s="22">
        <f t="shared" si="0"/>
        <v>0</v>
      </c>
      <c r="G16" s="10"/>
    </row>
    <row r="17" spans="1:7" x14ac:dyDescent="0.25">
      <c r="A17" s="32" t="s">
        <v>133</v>
      </c>
      <c r="B17" s="19"/>
      <c r="C17" s="40"/>
      <c r="D17" s="21"/>
      <c r="E17" s="15">
        <v>2094095.3</v>
      </c>
      <c r="F17" s="22">
        <f t="shared" si="0"/>
        <v>0</v>
      </c>
      <c r="G17" s="10"/>
    </row>
    <row r="18" spans="1:7" ht="22.5" customHeight="1" x14ac:dyDescent="0.25">
      <c r="A18" s="32" t="s">
        <v>134</v>
      </c>
      <c r="B18" s="19"/>
      <c r="C18" s="39" t="s">
        <v>12</v>
      </c>
      <c r="D18" s="21" t="s">
        <v>36</v>
      </c>
      <c r="E18" s="15">
        <v>2229381.3199999998</v>
      </c>
      <c r="F18" s="22">
        <f t="shared" si="0"/>
        <v>0</v>
      </c>
      <c r="G18" s="10"/>
    </row>
    <row r="19" spans="1:7" x14ac:dyDescent="0.25">
      <c r="A19" s="32" t="s">
        <v>133</v>
      </c>
      <c r="B19" s="19"/>
      <c r="C19" s="40"/>
      <c r="D19" s="21"/>
      <c r="E19" s="15">
        <v>2919985.76</v>
      </c>
      <c r="F19" s="22">
        <f t="shared" si="0"/>
        <v>0</v>
      </c>
      <c r="G19" s="10"/>
    </row>
    <row r="20" spans="1:7" ht="26.25" customHeight="1" x14ac:dyDescent="0.25">
      <c r="A20" s="32" t="s">
        <v>134</v>
      </c>
      <c r="B20" s="19"/>
      <c r="C20" s="39" t="s">
        <v>11</v>
      </c>
      <c r="D20" s="21" t="s">
        <v>36</v>
      </c>
      <c r="E20" s="15">
        <v>1235790.1000000001</v>
      </c>
      <c r="F20" s="22">
        <f t="shared" si="0"/>
        <v>0</v>
      </c>
      <c r="G20" s="10"/>
    </row>
    <row r="21" spans="1:7" ht="26.25" customHeight="1" x14ac:dyDescent="0.25">
      <c r="A21" s="32" t="s">
        <v>133</v>
      </c>
      <c r="B21" s="19"/>
      <c r="C21" s="40"/>
      <c r="D21" s="21" t="s">
        <v>36</v>
      </c>
      <c r="E21" s="15">
        <v>2064964.97</v>
      </c>
      <c r="F21" s="22">
        <f t="shared" si="0"/>
        <v>0</v>
      </c>
      <c r="G21" s="10"/>
    </row>
    <row r="22" spans="1:7" ht="26.25" customHeight="1" x14ac:dyDescent="0.25">
      <c r="A22" s="32" t="s">
        <v>134</v>
      </c>
      <c r="B22" s="19"/>
      <c r="C22" s="39" t="s">
        <v>10</v>
      </c>
      <c r="D22" s="21" t="s">
        <v>36</v>
      </c>
      <c r="E22" s="15">
        <v>1752550.79</v>
      </c>
      <c r="F22" s="22">
        <f t="shared" si="0"/>
        <v>0</v>
      </c>
      <c r="G22" s="10"/>
    </row>
    <row r="23" spans="1:7" ht="26.25" customHeight="1" x14ac:dyDescent="0.25">
      <c r="A23" s="32" t="s">
        <v>133</v>
      </c>
      <c r="B23" s="19"/>
      <c r="C23" s="40"/>
      <c r="D23" s="21" t="s">
        <v>36</v>
      </c>
      <c r="E23" s="15">
        <v>2139664.87</v>
      </c>
      <c r="F23" s="22">
        <f t="shared" si="0"/>
        <v>0</v>
      </c>
      <c r="G23" s="10"/>
    </row>
    <row r="24" spans="1:7" ht="31.5" x14ac:dyDescent="0.25">
      <c r="A24" s="32" t="s">
        <v>133</v>
      </c>
      <c r="B24" s="19"/>
      <c r="C24" s="20" t="s">
        <v>9</v>
      </c>
      <c r="D24" s="21" t="s">
        <v>36</v>
      </c>
      <c r="E24" s="15">
        <v>1407473.14</v>
      </c>
      <c r="F24" s="22">
        <f t="shared" si="0"/>
        <v>0</v>
      </c>
      <c r="G24" s="10"/>
    </row>
    <row r="25" spans="1:7" ht="31.5" x14ac:dyDescent="0.25">
      <c r="A25" s="32" t="s">
        <v>133</v>
      </c>
      <c r="B25" s="19"/>
      <c r="C25" s="20" t="s">
        <v>8</v>
      </c>
      <c r="D25" s="21" t="s">
        <v>36</v>
      </c>
      <c r="E25" s="15">
        <v>1500561.95</v>
      </c>
      <c r="F25" s="22">
        <f t="shared" si="0"/>
        <v>0</v>
      </c>
      <c r="G25" s="10"/>
    </row>
    <row r="26" spans="1:7" ht="31.5" x14ac:dyDescent="0.25">
      <c r="A26" s="32" t="s">
        <v>134</v>
      </c>
      <c r="B26" s="19"/>
      <c r="C26" s="20" t="s">
        <v>13</v>
      </c>
      <c r="D26" s="21" t="s">
        <v>36</v>
      </c>
      <c r="E26" s="15">
        <v>706498.59</v>
      </c>
      <c r="F26" s="22">
        <f t="shared" si="0"/>
        <v>0</v>
      </c>
      <c r="G26" s="10"/>
    </row>
    <row r="27" spans="1:7" ht="31.5" x14ac:dyDescent="0.25">
      <c r="A27" s="32" t="s">
        <v>134</v>
      </c>
      <c r="B27" s="19"/>
      <c r="C27" s="20" t="s">
        <v>9</v>
      </c>
      <c r="D27" s="21" t="s">
        <v>36</v>
      </c>
      <c r="E27" s="15">
        <v>1172446.53</v>
      </c>
      <c r="F27" s="22">
        <f t="shared" si="0"/>
        <v>0</v>
      </c>
      <c r="G27" s="10"/>
    </row>
    <row r="28" spans="1:7" ht="33" customHeight="1" x14ac:dyDescent="0.25">
      <c r="A28" s="32"/>
      <c r="B28" s="18" t="s">
        <v>127</v>
      </c>
      <c r="C28" s="38" t="s">
        <v>39</v>
      </c>
      <c r="D28" s="38"/>
      <c r="E28" s="38"/>
      <c r="F28" s="27">
        <f>SUM(F29:F82)</f>
        <v>0</v>
      </c>
      <c r="G28" s="10"/>
    </row>
    <row r="29" spans="1:7" ht="31.5" x14ac:dyDescent="0.25">
      <c r="A29" s="32" t="s">
        <v>134</v>
      </c>
      <c r="B29" s="19"/>
      <c r="C29" s="20" t="s">
        <v>40</v>
      </c>
      <c r="D29" s="21" t="s">
        <v>36</v>
      </c>
      <c r="E29" s="15">
        <v>1514487.04</v>
      </c>
      <c r="F29" s="22">
        <f t="shared" si="0"/>
        <v>0</v>
      </c>
      <c r="G29" s="10"/>
    </row>
    <row r="30" spans="1:7" ht="31.5" x14ac:dyDescent="0.25">
      <c r="A30" s="32" t="s">
        <v>135</v>
      </c>
      <c r="B30" s="19"/>
      <c r="C30" s="20" t="s">
        <v>41</v>
      </c>
      <c r="D30" s="21" t="s">
        <v>36</v>
      </c>
      <c r="E30" s="15">
        <v>3148788.42</v>
      </c>
      <c r="F30" s="22">
        <f t="shared" si="0"/>
        <v>0</v>
      </c>
      <c r="G30" s="10"/>
    </row>
    <row r="31" spans="1:7" ht="31.5" x14ac:dyDescent="0.25">
      <c r="A31" s="32" t="s">
        <v>135</v>
      </c>
      <c r="B31" s="19"/>
      <c r="C31" s="20" t="s">
        <v>7</v>
      </c>
      <c r="D31" s="21" t="s">
        <v>36</v>
      </c>
      <c r="E31" s="15">
        <v>7037017.9400000004</v>
      </c>
      <c r="F31" s="22">
        <f t="shared" si="0"/>
        <v>0</v>
      </c>
      <c r="G31" s="10"/>
    </row>
    <row r="32" spans="1:7" ht="31.5" x14ac:dyDescent="0.25">
      <c r="A32" s="32" t="s">
        <v>134</v>
      </c>
      <c r="B32" s="19"/>
      <c r="C32" s="20" t="s">
        <v>6</v>
      </c>
      <c r="D32" s="21" t="s">
        <v>36</v>
      </c>
      <c r="E32" s="15">
        <v>1757886.74</v>
      </c>
      <c r="F32" s="22">
        <f t="shared" si="0"/>
        <v>0</v>
      </c>
      <c r="G32" s="10"/>
    </row>
    <row r="33" spans="1:7" ht="31.5" x14ac:dyDescent="0.25">
      <c r="A33" s="32" t="s">
        <v>135</v>
      </c>
      <c r="B33" s="19"/>
      <c r="C33" s="20" t="s">
        <v>5</v>
      </c>
      <c r="D33" s="21" t="s">
        <v>36</v>
      </c>
      <c r="E33" s="22">
        <v>4833264.49</v>
      </c>
      <c r="F33" s="22">
        <f t="shared" si="0"/>
        <v>0</v>
      </c>
      <c r="G33" s="10"/>
    </row>
    <row r="34" spans="1:7" ht="31.5" x14ac:dyDescent="0.25">
      <c r="A34" s="32" t="s">
        <v>135</v>
      </c>
      <c r="B34" s="19"/>
      <c r="C34" s="20" t="s">
        <v>4</v>
      </c>
      <c r="D34" s="21" t="s">
        <v>36</v>
      </c>
      <c r="E34" s="15">
        <v>5476737.7999999998</v>
      </c>
      <c r="F34" s="22">
        <f t="shared" si="0"/>
        <v>0</v>
      </c>
      <c r="G34" s="10"/>
    </row>
    <row r="35" spans="1:7" ht="31.5" x14ac:dyDescent="0.25">
      <c r="A35" s="32" t="s">
        <v>135</v>
      </c>
      <c r="B35" s="19"/>
      <c r="C35" s="20" t="s">
        <v>42</v>
      </c>
      <c r="D35" s="21" t="s">
        <v>36</v>
      </c>
      <c r="E35" s="15">
        <v>9193701.0700000003</v>
      </c>
      <c r="F35" s="22">
        <f t="shared" si="0"/>
        <v>0</v>
      </c>
      <c r="G35" s="10"/>
    </row>
    <row r="36" spans="1:7" ht="31.5" x14ac:dyDescent="0.25">
      <c r="A36" s="32" t="s">
        <v>134</v>
      </c>
      <c r="B36" s="19"/>
      <c r="C36" s="20" t="s">
        <v>43</v>
      </c>
      <c r="D36" s="21" t="s">
        <v>36</v>
      </c>
      <c r="E36" s="15">
        <v>990988.9</v>
      </c>
      <c r="F36" s="22">
        <f t="shared" si="0"/>
        <v>0</v>
      </c>
      <c r="G36" s="10"/>
    </row>
    <row r="37" spans="1:7" ht="31.5" x14ac:dyDescent="0.25">
      <c r="A37" s="32" t="s">
        <v>134</v>
      </c>
      <c r="B37" s="19"/>
      <c r="C37" s="20" t="s">
        <v>44</v>
      </c>
      <c r="D37" s="21" t="s">
        <v>36</v>
      </c>
      <c r="E37" s="15">
        <v>1610168.11</v>
      </c>
      <c r="F37" s="22">
        <f t="shared" si="0"/>
        <v>0</v>
      </c>
      <c r="G37" s="10"/>
    </row>
    <row r="38" spans="1:7" ht="31.5" x14ac:dyDescent="0.25">
      <c r="A38" s="32" t="s">
        <v>134</v>
      </c>
      <c r="B38" s="19"/>
      <c r="C38" s="20" t="s">
        <v>45</v>
      </c>
      <c r="D38" s="21" t="s">
        <v>36</v>
      </c>
      <c r="E38" s="15">
        <v>2456295.5699999998</v>
      </c>
      <c r="F38" s="22">
        <f t="shared" si="0"/>
        <v>0</v>
      </c>
      <c r="G38" s="10"/>
    </row>
    <row r="39" spans="1:7" ht="31.5" x14ac:dyDescent="0.25">
      <c r="A39" s="32" t="s">
        <v>134</v>
      </c>
      <c r="B39" s="19"/>
      <c r="C39" s="20" t="s">
        <v>46</v>
      </c>
      <c r="D39" s="21" t="s">
        <v>36</v>
      </c>
      <c r="E39" s="15">
        <v>2500829.4500000002</v>
      </c>
      <c r="F39" s="22">
        <f t="shared" si="0"/>
        <v>0</v>
      </c>
      <c r="G39" s="10"/>
    </row>
    <row r="40" spans="1:7" ht="31.5" x14ac:dyDescent="0.25">
      <c r="A40" s="32" t="s">
        <v>134</v>
      </c>
      <c r="B40" s="19"/>
      <c r="C40" s="20" t="s">
        <v>47</v>
      </c>
      <c r="D40" s="21" t="s">
        <v>36</v>
      </c>
      <c r="E40" s="15">
        <v>3533886.02</v>
      </c>
      <c r="F40" s="22">
        <f t="shared" si="0"/>
        <v>0</v>
      </c>
      <c r="G40" s="10"/>
    </row>
    <row r="41" spans="1:7" ht="31.5" x14ac:dyDescent="0.25">
      <c r="A41" s="32" t="s">
        <v>134</v>
      </c>
      <c r="B41" s="19"/>
      <c r="C41" s="20" t="s">
        <v>48</v>
      </c>
      <c r="D41" s="21" t="s">
        <v>36</v>
      </c>
      <c r="E41" s="15">
        <v>3718266.84</v>
      </c>
      <c r="F41" s="22">
        <f t="shared" si="0"/>
        <v>0</v>
      </c>
      <c r="G41" s="10"/>
    </row>
    <row r="42" spans="1:7" ht="31.5" x14ac:dyDescent="0.25">
      <c r="A42" s="32" t="s">
        <v>134</v>
      </c>
      <c r="B42" s="19"/>
      <c r="C42" s="20" t="s">
        <v>49</v>
      </c>
      <c r="D42" s="21" t="s">
        <v>36</v>
      </c>
      <c r="E42" s="15">
        <v>1305287.08</v>
      </c>
      <c r="F42" s="22">
        <f t="shared" si="0"/>
        <v>0</v>
      </c>
      <c r="G42" s="10"/>
    </row>
    <row r="43" spans="1:7" ht="26.25" customHeight="1" x14ac:dyDescent="0.25">
      <c r="A43" s="32" t="s">
        <v>134</v>
      </c>
      <c r="B43" s="19"/>
      <c r="C43" s="39" t="s">
        <v>50</v>
      </c>
      <c r="D43" s="21" t="s">
        <v>36</v>
      </c>
      <c r="E43" s="15">
        <v>2550381.73</v>
      </c>
      <c r="F43" s="22">
        <f t="shared" si="0"/>
        <v>0</v>
      </c>
      <c r="G43" s="10"/>
    </row>
    <row r="44" spans="1:7" ht="26.25" customHeight="1" x14ac:dyDescent="0.25">
      <c r="A44" s="32" t="s">
        <v>135</v>
      </c>
      <c r="B44" s="19"/>
      <c r="C44" s="40"/>
      <c r="D44" s="21" t="s">
        <v>36</v>
      </c>
      <c r="E44" s="15">
        <v>2348852.69</v>
      </c>
      <c r="F44" s="22">
        <f t="shared" si="0"/>
        <v>0</v>
      </c>
      <c r="G44" s="10"/>
    </row>
    <row r="45" spans="1:7" ht="31.5" x14ac:dyDescent="0.25">
      <c r="A45" s="32" t="s">
        <v>134</v>
      </c>
      <c r="B45" s="19"/>
      <c r="C45" s="20" t="s">
        <v>51</v>
      </c>
      <c r="D45" s="21" t="s">
        <v>36</v>
      </c>
      <c r="E45" s="15">
        <v>1820628.36</v>
      </c>
      <c r="F45" s="22">
        <f t="shared" si="0"/>
        <v>0</v>
      </c>
      <c r="G45" s="10"/>
    </row>
    <row r="46" spans="1:7" ht="31.5" x14ac:dyDescent="0.25">
      <c r="A46" s="32" t="s">
        <v>134</v>
      </c>
      <c r="B46" s="19"/>
      <c r="C46" s="20" t="s">
        <v>52</v>
      </c>
      <c r="D46" s="21" t="s">
        <v>36</v>
      </c>
      <c r="E46" s="15">
        <v>1780196.25</v>
      </c>
      <c r="F46" s="22">
        <f t="shared" si="0"/>
        <v>0</v>
      </c>
      <c r="G46" s="10"/>
    </row>
    <row r="47" spans="1:7" ht="31.5" x14ac:dyDescent="0.25">
      <c r="A47" s="32" t="s">
        <v>134</v>
      </c>
      <c r="B47" s="19"/>
      <c r="C47" s="20" t="s">
        <v>53</v>
      </c>
      <c r="D47" s="21" t="s">
        <v>36</v>
      </c>
      <c r="E47" s="15">
        <v>2369219.58</v>
      </c>
      <c r="F47" s="22">
        <f t="shared" si="0"/>
        <v>0</v>
      </c>
      <c r="G47" s="10"/>
    </row>
    <row r="48" spans="1:7" ht="31.5" x14ac:dyDescent="0.25">
      <c r="A48" s="32" t="s">
        <v>134</v>
      </c>
      <c r="B48" s="19"/>
      <c r="C48" s="20" t="s">
        <v>54</v>
      </c>
      <c r="D48" s="21" t="s">
        <v>36</v>
      </c>
      <c r="E48" s="15">
        <v>1885330.51</v>
      </c>
      <c r="F48" s="22">
        <f t="shared" si="0"/>
        <v>0</v>
      </c>
      <c r="G48" s="10"/>
    </row>
    <row r="49" spans="1:7" ht="31.5" x14ac:dyDescent="0.25">
      <c r="A49" s="32" t="s">
        <v>134</v>
      </c>
      <c r="B49" s="19"/>
      <c r="C49" s="20" t="s">
        <v>55</v>
      </c>
      <c r="D49" s="21" t="s">
        <v>36</v>
      </c>
      <c r="E49" s="15">
        <v>2774092.08</v>
      </c>
      <c r="F49" s="22">
        <f t="shared" si="0"/>
        <v>0</v>
      </c>
      <c r="G49" s="10"/>
    </row>
    <row r="50" spans="1:7" ht="31.5" x14ac:dyDescent="0.25">
      <c r="A50" s="32" t="s">
        <v>134</v>
      </c>
      <c r="B50" s="19"/>
      <c r="C50" s="20" t="s">
        <v>56</v>
      </c>
      <c r="D50" s="21" t="s">
        <v>36</v>
      </c>
      <c r="E50" s="15">
        <v>1108795.1000000001</v>
      </c>
      <c r="F50" s="22">
        <f t="shared" si="0"/>
        <v>0</v>
      </c>
      <c r="G50" s="10"/>
    </row>
    <row r="51" spans="1:7" ht="31.5" x14ac:dyDescent="0.25">
      <c r="A51" s="32" t="s">
        <v>134</v>
      </c>
      <c r="B51" s="19"/>
      <c r="C51" s="20" t="s">
        <v>57</v>
      </c>
      <c r="D51" s="21" t="s">
        <v>36</v>
      </c>
      <c r="E51" s="15">
        <v>2118344.11</v>
      </c>
      <c r="F51" s="22">
        <f t="shared" si="0"/>
        <v>0</v>
      </c>
      <c r="G51" s="10"/>
    </row>
    <row r="52" spans="1:7" ht="31.5" x14ac:dyDescent="0.25">
      <c r="A52" s="32" t="s">
        <v>134</v>
      </c>
      <c r="B52" s="19"/>
      <c r="C52" s="20" t="s">
        <v>58</v>
      </c>
      <c r="D52" s="21" t="s">
        <v>36</v>
      </c>
      <c r="E52" s="15">
        <v>5618281.1100000003</v>
      </c>
      <c r="F52" s="22">
        <f t="shared" si="0"/>
        <v>0</v>
      </c>
      <c r="G52" s="10"/>
    </row>
    <row r="53" spans="1:7" ht="31.5" x14ac:dyDescent="0.25">
      <c r="A53" s="32" t="s">
        <v>135</v>
      </c>
      <c r="B53" s="19"/>
      <c r="C53" s="20" t="s">
        <v>59</v>
      </c>
      <c r="D53" s="21" t="s">
        <v>36</v>
      </c>
      <c r="E53" s="15">
        <v>3532780.7</v>
      </c>
      <c r="F53" s="22">
        <f t="shared" si="0"/>
        <v>0</v>
      </c>
      <c r="G53" s="10"/>
    </row>
    <row r="54" spans="1:7" ht="31.5" x14ac:dyDescent="0.25">
      <c r="A54" s="32" t="s">
        <v>135</v>
      </c>
      <c r="B54" s="19"/>
      <c r="C54" s="20" t="s">
        <v>60</v>
      </c>
      <c r="D54" s="21" t="s">
        <v>36</v>
      </c>
      <c r="E54" s="15">
        <v>2692170.57</v>
      </c>
      <c r="F54" s="22">
        <f t="shared" si="0"/>
        <v>0</v>
      </c>
      <c r="G54" s="10"/>
    </row>
    <row r="55" spans="1:7" ht="26.25" customHeight="1" x14ac:dyDescent="0.25">
      <c r="A55" s="32" t="s">
        <v>134</v>
      </c>
      <c r="B55" s="19"/>
      <c r="C55" s="39" t="s">
        <v>61</v>
      </c>
      <c r="D55" s="21" t="s">
        <v>36</v>
      </c>
      <c r="E55" s="15">
        <v>2111968.35</v>
      </c>
      <c r="F55" s="22">
        <f t="shared" si="0"/>
        <v>0</v>
      </c>
      <c r="G55" s="10"/>
    </row>
    <row r="56" spans="1:7" ht="26.25" customHeight="1" x14ac:dyDescent="0.25">
      <c r="A56" s="32" t="s">
        <v>135</v>
      </c>
      <c r="B56" s="19"/>
      <c r="C56" s="40"/>
      <c r="D56" s="21" t="s">
        <v>36</v>
      </c>
      <c r="E56" s="15">
        <v>1683251.79</v>
      </c>
      <c r="F56" s="22">
        <f t="shared" si="0"/>
        <v>0</v>
      </c>
      <c r="G56" s="10"/>
    </row>
    <row r="57" spans="1:7" ht="31.5" x14ac:dyDescent="0.25">
      <c r="A57" s="32" t="s">
        <v>135</v>
      </c>
      <c r="B57" s="19"/>
      <c r="C57" s="20" t="s">
        <v>62</v>
      </c>
      <c r="D57" s="21" t="s">
        <v>36</v>
      </c>
      <c r="E57" s="15">
        <v>1737075.69</v>
      </c>
      <c r="F57" s="22">
        <f t="shared" si="0"/>
        <v>0</v>
      </c>
      <c r="G57" s="10"/>
    </row>
    <row r="58" spans="1:7" ht="31.5" x14ac:dyDescent="0.25">
      <c r="A58" s="32" t="s">
        <v>135</v>
      </c>
      <c r="B58" s="19"/>
      <c r="C58" s="20" t="s">
        <v>63</v>
      </c>
      <c r="D58" s="21" t="s">
        <v>36</v>
      </c>
      <c r="E58" s="15">
        <v>2090492.75</v>
      </c>
      <c r="F58" s="22">
        <f t="shared" si="0"/>
        <v>0</v>
      </c>
      <c r="G58" s="10"/>
    </row>
    <row r="59" spans="1:7" ht="31.5" x14ac:dyDescent="0.25">
      <c r="A59" s="32" t="s">
        <v>135</v>
      </c>
      <c r="B59" s="19"/>
      <c r="C59" s="20" t="s">
        <v>64</v>
      </c>
      <c r="D59" s="21" t="s">
        <v>36</v>
      </c>
      <c r="E59" s="15">
        <v>1503936.1</v>
      </c>
      <c r="F59" s="22">
        <f t="shared" si="0"/>
        <v>0</v>
      </c>
      <c r="G59" s="10"/>
    </row>
    <row r="60" spans="1:7" ht="31.5" x14ac:dyDescent="0.25">
      <c r="A60" s="32" t="s">
        <v>135</v>
      </c>
      <c r="B60" s="19"/>
      <c r="C60" s="20" t="s">
        <v>65</v>
      </c>
      <c r="D60" s="21" t="s">
        <v>36</v>
      </c>
      <c r="E60" s="15">
        <v>2578845.71</v>
      </c>
      <c r="F60" s="22">
        <f t="shared" si="0"/>
        <v>0</v>
      </c>
      <c r="G60" s="10"/>
    </row>
    <row r="61" spans="1:7" ht="31.5" x14ac:dyDescent="0.25">
      <c r="A61" s="32" t="s">
        <v>135</v>
      </c>
      <c r="B61" s="19"/>
      <c r="C61" s="20" t="s">
        <v>66</v>
      </c>
      <c r="D61" s="21" t="s">
        <v>36</v>
      </c>
      <c r="E61" s="15">
        <v>3656596.88</v>
      </c>
      <c r="F61" s="22">
        <f t="shared" si="0"/>
        <v>0</v>
      </c>
      <c r="G61" s="10"/>
    </row>
    <row r="62" spans="1:7" ht="31.5" x14ac:dyDescent="0.25">
      <c r="A62" s="32" t="s">
        <v>135</v>
      </c>
      <c r="B62" s="19"/>
      <c r="C62" s="20" t="s">
        <v>58</v>
      </c>
      <c r="D62" s="21" t="s">
        <v>36</v>
      </c>
      <c r="E62" s="15">
        <v>2359710.92</v>
      </c>
      <c r="F62" s="22">
        <f t="shared" si="0"/>
        <v>0</v>
      </c>
      <c r="G62" s="10"/>
    </row>
    <row r="63" spans="1:7" ht="31.5" x14ac:dyDescent="0.25">
      <c r="A63" s="32" t="s">
        <v>135</v>
      </c>
      <c r="B63" s="19"/>
      <c r="C63" s="20" t="s">
        <v>67</v>
      </c>
      <c r="D63" s="21" t="s">
        <v>36</v>
      </c>
      <c r="E63" s="15">
        <v>1333912.6399999999</v>
      </c>
      <c r="F63" s="22">
        <f t="shared" si="0"/>
        <v>0</v>
      </c>
      <c r="G63" s="10"/>
    </row>
    <row r="64" spans="1:7" ht="31.5" x14ac:dyDescent="0.25">
      <c r="A64" s="32" t="s">
        <v>135</v>
      </c>
      <c r="B64" s="19"/>
      <c r="C64" s="20" t="s">
        <v>68</v>
      </c>
      <c r="D64" s="21" t="s">
        <v>36</v>
      </c>
      <c r="E64" s="15">
        <v>10839161.48</v>
      </c>
      <c r="F64" s="22">
        <f t="shared" si="0"/>
        <v>0</v>
      </c>
      <c r="G64" s="10"/>
    </row>
    <row r="65" spans="1:7" ht="31.5" x14ac:dyDescent="0.25">
      <c r="A65" s="32" t="s">
        <v>135</v>
      </c>
      <c r="B65" s="19"/>
      <c r="C65" s="20" t="s">
        <v>69</v>
      </c>
      <c r="D65" s="21" t="s">
        <v>36</v>
      </c>
      <c r="E65" s="15">
        <v>8359157.1699999999</v>
      </c>
      <c r="F65" s="22">
        <f t="shared" si="0"/>
        <v>0</v>
      </c>
      <c r="G65" s="10"/>
    </row>
    <row r="66" spans="1:7" ht="31.5" x14ac:dyDescent="0.25">
      <c r="A66" s="32" t="s">
        <v>135</v>
      </c>
      <c r="B66" s="19"/>
      <c r="C66" s="20" t="s">
        <v>70</v>
      </c>
      <c r="D66" s="21" t="s">
        <v>36</v>
      </c>
      <c r="E66" s="15">
        <v>14725534.77</v>
      </c>
      <c r="F66" s="22">
        <f t="shared" si="0"/>
        <v>0</v>
      </c>
      <c r="G66" s="10"/>
    </row>
    <row r="67" spans="1:7" ht="31.5" x14ac:dyDescent="0.25">
      <c r="A67" s="32" t="s">
        <v>134</v>
      </c>
      <c r="B67" s="19"/>
      <c r="C67" s="20" t="s">
        <v>71</v>
      </c>
      <c r="D67" s="21" t="s">
        <v>36</v>
      </c>
      <c r="E67" s="15">
        <v>7559480.5599999996</v>
      </c>
      <c r="F67" s="22">
        <f t="shared" si="0"/>
        <v>0</v>
      </c>
      <c r="G67" s="10"/>
    </row>
    <row r="68" spans="1:7" ht="31.5" x14ac:dyDescent="0.25">
      <c r="A68" s="32" t="s">
        <v>134</v>
      </c>
      <c r="B68" s="19"/>
      <c r="C68" s="20" t="s">
        <v>72</v>
      </c>
      <c r="D68" s="21" t="s">
        <v>36</v>
      </c>
      <c r="E68" s="15">
        <v>4256167</v>
      </c>
      <c r="F68" s="22">
        <f t="shared" si="0"/>
        <v>0</v>
      </c>
      <c r="G68" s="10"/>
    </row>
    <row r="69" spans="1:7" ht="31.5" x14ac:dyDescent="0.25">
      <c r="A69" s="32" t="s">
        <v>134</v>
      </c>
      <c r="B69" s="19"/>
      <c r="C69" s="20" t="s">
        <v>73</v>
      </c>
      <c r="D69" s="21" t="s">
        <v>36</v>
      </c>
      <c r="E69" s="15">
        <v>6990468.8099999996</v>
      </c>
      <c r="F69" s="22">
        <f t="shared" si="0"/>
        <v>0</v>
      </c>
      <c r="G69" s="10"/>
    </row>
    <row r="70" spans="1:7" ht="31.5" x14ac:dyDescent="0.25">
      <c r="A70" s="32" t="s">
        <v>134</v>
      </c>
      <c r="B70" s="19"/>
      <c r="C70" s="20" t="s">
        <v>74</v>
      </c>
      <c r="D70" s="21" t="s">
        <v>36</v>
      </c>
      <c r="E70" s="15">
        <v>5674793.75</v>
      </c>
      <c r="F70" s="22">
        <f t="shared" si="0"/>
        <v>0</v>
      </c>
      <c r="G70" s="10"/>
    </row>
    <row r="71" spans="1:7" ht="31.5" x14ac:dyDescent="0.25">
      <c r="A71" s="32" t="s">
        <v>135</v>
      </c>
      <c r="B71" s="19"/>
      <c r="C71" s="20" t="s">
        <v>75</v>
      </c>
      <c r="D71" s="21" t="s">
        <v>36</v>
      </c>
      <c r="E71" s="15">
        <v>13494589.07</v>
      </c>
      <c r="F71" s="22">
        <f t="shared" si="0"/>
        <v>0</v>
      </c>
      <c r="G71" s="10"/>
    </row>
    <row r="72" spans="1:7" ht="31.5" x14ac:dyDescent="0.25">
      <c r="A72" s="32" t="s">
        <v>134</v>
      </c>
      <c r="B72" s="19"/>
      <c r="C72" s="20" t="s">
        <v>76</v>
      </c>
      <c r="D72" s="21" t="s">
        <v>36</v>
      </c>
      <c r="E72" s="15">
        <v>5776885.0899999999</v>
      </c>
      <c r="F72" s="22">
        <f t="shared" si="0"/>
        <v>0</v>
      </c>
      <c r="G72" s="10"/>
    </row>
    <row r="73" spans="1:7" ht="31.5" x14ac:dyDescent="0.25">
      <c r="A73" s="32" t="s">
        <v>134</v>
      </c>
      <c r="B73" s="19"/>
      <c r="C73" s="20" t="s">
        <v>77</v>
      </c>
      <c r="D73" s="21" t="s">
        <v>36</v>
      </c>
      <c r="E73" s="15">
        <v>7662883.0599999996</v>
      </c>
      <c r="F73" s="22">
        <f t="shared" ref="F73:F126" si="1">G73*E73</f>
        <v>0</v>
      </c>
      <c r="G73" s="10"/>
    </row>
    <row r="74" spans="1:7" ht="31.5" x14ac:dyDescent="0.25">
      <c r="A74" s="32" t="s">
        <v>135</v>
      </c>
      <c r="B74" s="19"/>
      <c r="C74" s="20" t="s">
        <v>78</v>
      </c>
      <c r="D74" s="21" t="s">
        <v>36</v>
      </c>
      <c r="E74" s="15">
        <v>12056442.9</v>
      </c>
      <c r="F74" s="22">
        <f t="shared" si="1"/>
        <v>0</v>
      </c>
      <c r="G74" s="10"/>
    </row>
    <row r="75" spans="1:7" ht="47.25" x14ac:dyDescent="0.25">
      <c r="A75" s="32" t="s">
        <v>134</v>
      </c>
      <c r="B75" s="19"/>
      <c r="C75" s="20" t="s">
        <v>79</v>
      </c>
      <c r="D75" s="21" t="s">
        <v>36</v>
      </c>
      <c r="E75" s="15">
        <v>4723959.13</v>
      </c>
      <c r="F75" s="22">
        <f t="shared" si="1"/>
        <v>0</v>
      </c>
      <c r="G75" s="10"/>
    </row>
    <row r="76" spans="1:7" ht="31.5" x14ac:dyDescent="0.25">
      <c r="A76" s="32" t="s">
        <v>135</v>
      </c>
      <c r="B76" s="19"/>
      <c r="C76" s="20" t="s">
        <v>80</v>
      </c>
      <c r="D76" s="21" t="s">
        <v>36</v>
      </c>
      <c r="E76" s="15">
        <v>9373876.1500000004</v>
      </c>
      <c r="F76" s="22">
        <f t="shared" si="1"/>
        <v>0</v>
      </c>
      <c r="G76" s="10"/>
    </row>
    <row r="77" spans="1:7" ht="31.5" x14ac:dyDescent="0.25">
      <c r="A77" s="32" t="s">
        <v>135</v>
      </c>
      <c r="B77" s="19"/>
      <c r="C77" s="20" t="s">
        <v>81</v>
      </c>
      <c r="D77" s="21" t="s">
        <v>36</v>
      </c>
      <c r="E77" s="15">
        <v>5488911.75</v>
      </c>
      <c r="F77" s="22">
        <f t="shared" si="1"/>
        <v>0</v>
      </c>
      <c r="G77" s="10"/>
    </row>
    <row r="78" spans="1:7" ht="31.5" x14ac:dyDescent="0.25">
      <c r="A78" s="32" t="s">
        <v>135</v>
      </c>
      <c r="B78" s="19"/>
      <c r="C78" s="20" t="s">
        <v>82</v>
      </c>
      <c r="D78" s="21" t="s">
        <v>36</v>
      </c>
      <c r="E78" s="15">
        <v>8413313.5999999996</v>
      </c>
      <c r="F78" s="22">
        <f t="shared" si="1"/>
        <v>0</v>
      </c>
      <c r="G78" s="10"/>
    </row>
    <row r="79" spans="1:7" ht="31.5" x14ac:dyDescent="0.25">
      <c r="A79" s="32" t="s">
        <v>135</v>
      </c>
      <c r="B79" s="19"/>
      <c r="C79" s="20" t="s">
        <v>83</v>
      </c>
      <c r="D79" s="21" t="s">
        <v>36</v>
      </c>
      <c r="E79" s="15">
        <v>5668228.71</v>
      </c>
      <c r="F79" s="22">
        <f t="shared" si="1"/>
        <v>0</v>
      </c>
      <c r="G79" s="10"/>
    </row>
    <row r="80" spans="1:7" ht="31.5" x14ac:dyDescent="0.25">
      <c r="A80" s="32" t="s">
        <v>134</v>
      </c>
      <c r="B80" s="19"/>
      <c r="C80" s="20" t="s">
        <v>84</v>
      </c>
      <c r="D80" s="21" t="s">
        <v>36</v>
      </c>
      <c r="E80" s="15">
        <v>1454812.25</v>
      </c>
      <c r="F80" s="22">
        <f t="shared" si="1"/>
        <v>0</v>
      </c>
      <c r="G80" s="10"/>
    </row>
    <row r="81" spans="1:7" ht="31.5" x14ac:dyDescent="0.25">
      <c r="A81" s="32" t="s">
        <v>135</v>
      </c>
      <c r="B81" s="19"/>
      <c r="C81" s="20" t="s">
        <v>85</v>
      </c>
      <c r="D81" s="21" t="s">
        <v>36</v>
      </c>
      <c r="E81" s="15">
        <v>6349766.3200000003</v>
      </c>
      <c r="F81" s="22">
        <f t="shared" si="1"/>
        <v>0</v>
      </c>
      <c r="G81" s="10"/>
    </row>
    <row r="82" spans="1:7" ht="31.5" x14ac:dyDescent="0.25">
      <c r="A82" s="32" t="s">
        <v>135</v>
      </c>
      <c r="B82" s="19"/>
      <c r="C82" s="20" t="s">
        <v>86</v>
      </c>
      <c r="D82" s="21" t="s">
        <v>36</v>
      </c>
      <c r="E82" s="15">
        <v>9243251.25</v>
      </c>
      <c r="F82" s="22">
        <f t="shared" si="1"/>
        <v>0</v>
      </c>
      <c r="G82" s="10"/>
    </row>
    <row r="83" spans="1:7" ht="37.5" customHeight="1" x14ac:dyDescent="0.25">
      <c r="A83" s="32"/>
      <c r="B83" s="18" t="s">
        <v>128</v>
      </c>
      <c r="C83" s="38" t="s">
        <v>87</v>
      </c>
      <c r="D83" s="38"/>
      <c r="E83" s="38"/>
      <c r="F83" s="27">
        <f>SUM(F84:F91)</f>
        <v>0</v>
      </c>
      <c r="G83" s="10"/>
    </row>
    <row r="84" spans="1:7" x14ac:dyDescent="0.25">
      <c r="A84" s="32" t="s">
        <v>133</v>
      </c>
      <c r="B84" s="19"/>
      <c r="C84" s="20" t="s">
        <v>1</v>
      </c>
      <c r="D84" s="21" t="s">
        <v>88</v>
      </c>
      <c r="E84" s="15">
        <v>2020859.29</v>
      </c>
      <c r="F84" s="22">
        <f t="shared" si="1"/>
        <v>0</v>
      </c>
      <c r="G84" s="10"/>
    </row>
    <row r="85" spans="1:7" x14ac:dyDescent="0.25">
      <c r="A85" s="32" t="s">
        <v>133</v>
      </c>
      <c r="B85" s="19"/>
      <c r="C85" s="20" t="s">
        <v>2</v>
      </c>
      <c r="D85" s="21" t="s">
        <v>88</v>
      </c>
      <c r="E85" s="15">
        <v>48726.75</v>
      </c>
      <c r="F85" s="22">
        <f t="shared" si="1"/>
        <v>0</v>
      </c>
      <c r="G85" s="10"/>
    </row>
    <row r="86" spans="1:7" ht="31.5" x14ac:dyDescent="0.25">
      <c r="A86" s="32" t="s">
        <v>133</v>
      </c>
      <c r="B86" s="19"/>
      <c r="C86" s="20" t="s">
        <v>14</v>
      </c>
      <c r="D86" s="21" t="s">
        <v>88</v>
      </c>
      <c r="E86" s="15">
        <v>641395.30000000005</v>
      </c>
      <c r="F86" s="22">
        <f t="shared" si="1"/>
        <v>0</v>
      </c>
      <c r="G86" s="10"/>
    </row>
    <row r="87" spans="1:7" ht="31.5" x14ac:dyDescent="0.25">
      <c r="A87" s="32" t="s">
        <v>133</v>
      </c>
      <c r="B87" s="19"/>
      <c r="C87" s="20" t="s">
        <v>3</v>
      </c>
      <c r="D87" s="21" t="s">
        <v>88</v>
      </c>
      <c r="E87" s="15">
        <v>769178.08</v>
      </c>
      <c r="F87" s="22">
        <f t="shared" si="1"/>
        <v>0</v>
      </c>
      <c r="G87" s="10"/>
    </row>
    <row r="88" spans="1:7" ht="31.5" x14ac:dyDescent="0.25">
      <c r="A88" s="32" t="s">
        <v>133</v>
      </c>
      <c r="B88" s="19"/>
      <c r="C88" s="20" t="s">
        <v>89</v>
      </c>
      <c r="D88" s="21" t="s">
        <v>90</v>
      </c>
      <c r="E88" s="15">
        <v>1078413.95</v>
      </c>
      <c r="F88" s="22">
        <f t="shared" si="1"/>
        <v>0</v>
      </c>
      <c r="G88" s="10"/>
    </row>
    <row r="89" spans="1:7" ht="31.5" x14ac:dyDescent="0.25">
      <c r="A89" s="32" t="s">
        <v>133</v>
      </c>
      <c r="B89" s="19"/>
      <c r="C89" s="20" t="s">
        <v>91</v>
      </c>
      <c r="D89" s="21" t="s">
        <v>90</v>
      </c>
      <c r="E89" s="15">
        <v>605890.09</v>
      </c>
      <c r="F89" s="22">
        <f t="shared" si="1"/>
        <v>0</v>
      </c>
      <c r="G89" s="10"/>
    </row>
    <row r="90" spans="1:7" ht="31.5" x14ac:dyDescent="0.25">
      <c r="A90" s="32" t="s">
        <v>133</v>
      </c>
      <c r="B90" s="19"/>
      <c r="C90" s="20" t="s">
        <v>0</v>
      </c>
      <c r="D90" s="21" t="s">
        <v>88</v>
      </c>
      <c r="E90" s="15">
        <v>3775563.51</v>
      </c>
      <c r="F90" s="22">
        <f t="shared" si="1"/>
        <v>0</v>
      </c>
      <c r="G90" s="10"/>
    </row>
    <row r="91" spans="1:7" x14ac:dyDescent="0.25">
      <c r="A91" s="32" t="s">
        <v>136</v>
      </c>
      <c r="B91" s="19"/>
      <c r="C91" s="20" t="s">
        <v>92</v>
      </c>
      <c r="D91" s="21" t="s">
        <v>88</v>
      </c>
      <c r="E91" s="15">
        <v>343517.86</v>
      </c>
      <c r="F91" s="22">
        <f t="shared" si="1"/>
        <v>0</v>
      </c>
      <c r="G91" s="10"/>
    </row>
    <row r="92" spans="1:7" ht="41.25" customHeight="1" x14ac:dyDescent="0.25">
      <c r="A92" s="32"/>
      <c r="B92" s="18" t="s">
        <v>129</v>
      </c>
      <c r="C92" s="38" t="s">
        <v>93</v>
      </c>
      <c r="D92" s="38"/>
      <c r="E92" s="38"/>
      <c r="F92" s="27">
        <f>SUM(F93:F118)</f>
        <v>0</v>
      </c>
      <c r="G92" s="10"/>
    </row>
    <row r="93" spans="1:7" x14ac:dyDescent="0.25">
      <c r="A93" s="32" t="s">
        <v>137</v>
      </c>
      <c r="B93" s="19"/>
      <c r="C93" s="20" t="s">
        <v>94</v>
      </c>
      <c r="D93" s="21" t="s">
        <v>95</v>
      </c>
      <c r="E93" s="15">
        <v>9301.74</v>
      </c>
      <c r="F93" s="22">
        <f>G93*E93*$H$3</f>
        <v>0</v>
      </c>
      <c r="G93" s="10"/>
    </row>
    <row r="94" spans="1:7" ht="15.75" customHeight="1" x14ac:dyDescent="0.25">
      <c r="A94" s="32" t="s">
        <v>138</v>
      </c>
      <c r="B94" s="19"/>
      <c r="C94" s="39" t="s">
        <v>96</v>
      </c>
      <c r="D94" s="21" t="s">
        <v>95</v>
      </c>
      <c r="E94" s="15">
        <v>7528.62</v>
      </c>
      <c r="F94" s="22">
        <f t="shared" ref="F94:F121" si="2">G94*E94*$H$3</f>
        <v>0</v>
      </c>
      <c r="G94" s="10"/>
    </row>
    <row r="95" spans="1:7" x14ac:dyDescent="0.25">
      <c r="A95" s="32" t="s">
        <v>137</v>
      </c>
      <c r="B95" s="19"/>
      <c r="C95" s="40"/>
      <c r="D95" s="21"/>
      <c r="E95" s="15">
        <v>9958.64</v>
      </c>
      <c r="F95" s="22">
        <f t="shared" si="2"/>
        <v>0</v>
      </c>
      <c r="G95" s="10"/>
    </row>
    <row r="96" spans="1:7" ht="15.75" customHeight="1" x14ac:dyDescent="0.25">
      <c r="A96" s="32" t="s">
        <v>138</v>
      </c>
      <c r="B96" s="19"/>
      <c r="C96" s="39" t="s">
        <v>97</v>
      </c>
      <c r="D96" s="21" t="s">
        <v>95</v>
      </c>
      <c r="E96" s="15">
        <v>9019.2999999999993</v>
      </c>
      <c r="F96" s="22">
        <f t="shared" si="2"/>
        <v>0</v>
      </c>
      <c r="G96" s="10"/>
    </row>
    <row r="97" spans="1:7" x14ac:dyDescent="0.25">
      <c r="A97" s="32" t="s">
        <v>137</v>
      </c>
      <c r="B97" s="19"/>
      <c r="C97" s="40"/>
      <c r="D97" s="21"/>
      <c r="E97" s="15">
        <v>8670.61</v>
      </c>
      <c r="F97" s="22">
        <f t="shared" si="2"/>
        <v>0</v>
      </c>
      <c r="G97" s="10"/>
    </row>
    <row r="98" spans="1:7" ht="31.5" x14ac:dyDescent="0.25">
      <c r="A98" s="32" t="s">
        <v>137</v>
      </c>
      <c r="B98" s="19"/>
      <c r="C98" s="20" t="s">
        <v>98</v>
      </c>
      <c r="D98" s="21" t="s">
        <v>95</v>
      </c>
      <c r="E98" s="15">
        <v>4499.41</v>
      </c>
      <c r="F98" s="22">
        <f t="shared" si="2"/>
        <v>0</v>
      </c>
      <c r="G98" s="10"/>
    </row>
    <row r="99" spans="1:7" ht="15.75" customHeight="1" x14ac:dyDescent="0.25">
      <c r="A99" s="32" t="s">
        <v>138</v>
      </c>
      <c r="B99" s="19"/>
      <c r="C99" s="39" t="s">
        <v>99</v>
      </c>
      <c r="D99" s="21" t="s">
        <v>95</v>
      </c>
      <c r="E99" s="15">
        <v>4388.45</v>
      </c>
      <c r="F99" s="22">
        <f t="shared" si="2"/>
        <v>0</v>
      </c>
      <c r="G99" s="10"/>
    </row>
    <row r="100" spans="1:7" x14ac:dyDescent="0.25">
      <c r="A100" s="32" t="s">
        <v>137</v>
      </c>
      <c r="B100" s="19"/>
      <c r="C100" s="40"/>
      <c r="D100" s="21"/>
      <c r="E100" s="15">
        <v>5954.36</v>
      </c>
      <c r="F100" s="22">
        <f t="shared" si="2"/>
        <v>0</v>
      </c>
      <c r="G100" s="10"/>
    </row>
    <row r="101" spans="1:7" ht="15.75" customHeight="1" x14ac:dyDescent="0.25">
      <c r="A101" s="32" t="s">
        <v>137</v>
      </c>
      <c r="B101" s="19"/>
      <c r="C101" s="39" t="s">
        <v>100</v>
      </c>
      <c r="D101" s="21" t="s">
        <v>95</v>
      </c>
      <c r="E101" s="15">
        <v>4495.1000000000004</v>
      </c>
      <c r="F101" s="22">
        <f t="shared" si="2"/>
        <v>0</v>
      </c>
      <c r="G101" s="10"/>
    </row>
    <row r="102" spans="1:7" x14ac:dyDescent="0.25">
      <c r="A102" s="32" t="s">
        <v>138</v>
      </c>
      <c r="B102" s="19"/>
      <c r="C102" s="40"/>
      <c r="D102" s="21"/>
      <c r="E102" s="15">
        <v>3781.85</v>
      </c>
      <c r="F102" s="22">
        <f t="shared" si="2"/>
        <v>0</v>
      </c>
      <c r="G102" s="10"/>
    </row>
    <row r="103" spans="1:7" ht="31.5" x14ac:dyDescent="0.25">
      <c r="A103" s="32" t="s">
        <v>137</v>
      </c>
      <c r="B103" s="19"/>
      <c r="C103" s="20" t="s">
        <v>101</v>
      </c>
      <c r="D103" s="21" t="s">
        <v>95</v>
      </c>
      <c r="E103" s="15">
        <v>4174.37</v>
      </c>
      <c r="F103" s="22">
        <f t="shared" si="2"/>
        <v>0</v>
      </c>
      <c r="G103" s="10"/>
    </row>
    <row r="104" spans="1:7" ht="15.75" customHeight="1" x14ac:dyDescent="0.25">
      <c r="A104" s="32" t="s">
        <v>138</v>
      </c>
      <c r="B104" s="19"/>
      <c r="C104" s="39" t="s">
        <v>102</v>
      </c>
      <c r="D104" s="21" t="s">
        <v>95</v>
      </c>
      <c r="E104" s="15">
        <v>2864.9</v>
      </c>
      <c r="F104" s="22">
        <f t="shared" si="2"/>
        <v>0</v>
      </c>
      <c r="G104" s="10"/>
    </row>
    <row r="105" spans="1:7" x14ac:dyDescent="0.25">
      <c r="A105" s="32" t="s">
        <v>138</v>
      </c>
      <c r="B105" s="19"/>
      <c r="C105" s="40"/>
      <c r="D105" s="21"/>
      <c r="E105" s="15">
        <v>4207.1099999999997</v>
      </c>
      <c r="F105" s="22">
        <f t="shared" si="2"/>
        <v>0</v>
      </c>
      <c r="G105" s="10"/>
    </row>
    <row r="106" spans="1:7" x14ac:dyDescent="0.25">
      <c r="A106" s="32" t="s">
        <v>138</v>
      </c>
      <c r="B106" s="19"/>
      <c r="C106" s="20" t="s">
        <v>103</v>
      </c>
      <c r="D106" s="21" t="s">
        <v>95</v>
      </c>
      <c r="E106" s="15">
        <v>2482.85</v>
      </c>
      <c r="F106" s="22">
        <f t="shared" si="2"/>
        <v>0</v>
      </c>
      <c r="G106" s="10"/>
    </row>
    <row r="107" spans="1:7" ht="15.75" customHeight="1" x14ac:dyDescent="0.25">
      <c r="A107" s="32" t="s">
        <v>138</v>
      </c>
      <c r="B107" s="19"/>
      <c r="C107" s="39" t="s">
        <v>104</v>
      </c>
      <c r="D107" s="21" t="s">
        <v>95</v>
      </c>
      <c r="E107" s="15">
        <v>1413.31</v>
      </c>
      <c r="F107" s="22">
        <f t="shared" si="2"/>
        <v>0</v>
      </c>
      <c r="G107" s="10"/>
    </row>
    <row r="108" spans="1:7" x14ac:dyDescent="0.25">
      <c r="A108" s="32" t="s">
        <v>137</v>
      </c>
      <c r="B108" s="19"/>
      <c r="C108" s="40"/>
      <c r="D108" s="21"/>
      <c r="E108" s="15">
        <v>2733.42</v>
      </c>
      <c r="F108" s="22">
        <f t="shared" si="2"/>
        <v>0</v>
      </c>
      <c r="G108" s="10"/>
    </row>
    <row r="109" spans="1:7" x14ac:dyDescent="0.25">
      <c r="A109" s="32" t="s">
        <v>137</v>
      </c>
      <c r="B109" s="19"/>
      <c r="C109" s="20" t="s">
        <v>105</v>
      </c>
      <c r="D109" s="21" t="s">
        <v>95</v>
      </c>
      <c r="E109" s="15">
        <v>2797.52</v>
      </c>
      <c r="F109" s="22">
        <f t="shared" si="2"/>
        <v>0</v>
      </c>
      <c r="G109" s="10"/>
    </row>
    <row r="110" spans="1:7" ht="15.75" customHeight="1" x14ac:dyDescent="0.25">
      <c r="A110" s="32" t="s">
        <v>138</v>
      </c>
      <c r="B110" s="19"/>
      <c r="C110" s="39" t="s">
        <v>106</v>
      </c>
      <c r="D110" s="21" t="s">
        <v>95</v>
      </c>
      <c r="E110" s="15">
        <v>7667.07</v>
      </c>
      <c r="F110" s="22">
        <f t="shared" si="2"/>
        <v>0</v>
      </c>
      <c r="G110" s="10"/>
    </row>
    <row r="111" spans="1:7" x14ac:dyDescent="0.25">
      <c r="A111" s="32" t="s">
        <v>137</v>
      </c>
      <c r="B111" s="19"/>
      <c r="C111" s="40"/>
      <c r="D111" s="21"/>
      <c r="E111" s="15">
        <v>19924.330000000002</v>
      </c>
      <c r="F111" s="22">
        <f t="shared" si="2"/>
        <v>0</v>
      </c>
      <c r="G111" s="10"/>
    </row>
    <row r="112" spans="1:7" ht="31.5" x14ac:dyDescent="0.25">
      <c r="A112" s="32" t="s">
        <v>138</v>
      </c>
      <c r="B112" s="19"/>
      <c r="C112" s="20" t="s">
        <v>107</v>
      </c>
      <c r="D112" s="21" t="s">
        <v>95</v>
      </c>
      <c r="E112" s="15">
        <v>5382.44</v>
      </c>
      <c r="F112" s="22">
        <f t="shared" si="2"/>
        <v>0</v>
      </c>
      <c r="G112" s="10"/>
    </row>
    <row r="113" spans="1:7" ht="31.5" x14ac:dyDescent="0.25">
      <c r="A113" s="32" t="s">
        <v>138</v>
      </c>
      <c r="B113" s="19"/>
      <c r="C113" s="20" t="s">
        <v>108</v>
      </c>
      <c r="D113" s="21" t="s">
        <v>95</v>
      </c>
      <c r="E113" s="15">
        <v>4416.7</v>
      </c>
      <c r="F113" s="22">
        <f t="shared" si="2"/>
        <v>0</v>
      </c>
      <c r="G113" s="10"/>
    </row>
    <row r="114" spans="1:7" ht="31.5" x14ac:dyDescent="0.25">
      <c r="A114" s="32" t="s">
        <v>138</v>
      </c>
      <c r="B114" s="19"/>
      <c r="C114" s="20" t="s">
        <v>109</v>
      </c>
      <c r="D114" s="21" t="s">
        <v>95</v>
      </c>
      <c r="E114" s="15">
        <v>2726.39</v>
      </c>
      <c r="F114" s="22">
        <f t="shared" si="2"/>
        <v>0</v>
      </c>
      <c r="G114" s="10"/>
    </row>
    <row r="115" spans="1:7" x14ac:dyDescent="0.25">
      <c r="A115" s="32" t="s">
        <v>137</v>
      </c>
      <c r="B115" s="19"/>
      <c r="C115" s="20" t="s">
        <v>103</v>
      </c>
      <c r="D115" s="21" t="s">
        <v>95</v>
      </c>
      <c r="E115" s="15">
        <v>2852.04</v>
      </c>
      <c r="F115" s="22">
        <f t="shared" si="2"/>
        <v>0</v>
      </c>
      <c r="G115" s="10"/>
    </row>
    <row r="116" spans="1:7" ht="31.5" x14ac:dyDescent="0.25">
      <c r="A116" s="32" t="s">
        <v>138</v>
      </c>
      <c r="B116" s="19"/>
      <c r="C116" s="20" t="s">
        <v>110</v>
      </c>
      <c r="D116" s="21" t="s">
        <v>95</v>
      </c>
      <c r="E116" s="15">
        <v>5417.81</v>
      </c>
      <c r="F116" s="22">
        <f t="shared" si="2"/>
        <v>0</v>
      </c>
      <c r="G116" s="10"/>
    </row>
    <row r="117" spans="1:7" ht="31.5" x14ac:dyDescent="0.25">
      <c r="A117" s="32" t="s">
        <v>138</v>
      </c>
      <c r="B117" s="19"/>
      <c r="C117" s="20" t="s">
        <v>111</v>
      </c>
      <c r="D117" s="21" t="s">
        <v>95</v>
      </c>
      <c r="E117" s="15">
        <v>7792.58</v>
      </c>
      <c r="F117" s="22">
        <f t="shared" si="2"/>
        <v>0</v>
      </c>
      <c r="G117" s="10"/>
    </row>
    <row r="118" spans="1:7" ht="31.5" x14ac:dyDescent="0.25">
      <c r="A118" s="32" t="s">
        <v>139</v>
      </c>
      <c r="B118" s="19"/>
      <c r="C118" s="20" t="s">
        <v>112</v>
      </c>
      <c r="D118" s="21" t="s">
        <v>95</v>
      </c>
      <c r="E118" s="15">
        <v>12779.68</v>
      </c>
      <c r="F118" s="22">
        <f t="shared" si="2"/>
        <v>0</v>
      </c>
      <c r="G118" s="10"/>
    </row>
    <row r="119" spans="1:7" x14ac:dyDescent="0.25">
      <c r="A119" s="32"/>
      <c r="B119" s="18" t="s">
        <v>130</v>
      </c>
      <c r="C119" s="38" t="s">
        <v>113</v>
      </c>
      <c r="D119" s="38"/>
      <c r="E119" s="38"/>
      <c r="F119" s="27">
        <f>SUM(F120:F121)</f>
        <v>0</v>
      </c>
      <c r="G119" s="10"/>
    </row>
    <row r="120" spans="1:7" x14ac:dyDescent="0.25">
      <c r="A120" s="32" t="s">
        <v>140</v>
      </c>
      <c r="B120" s="19"/>
      <c r="C120" s="20" t="s">
        <v>114</v>
      </c>
      <c r="D120" s="21" t="s">
        <v>95</v>
      </c>
      <c r="E120" s="15">
        <v>141121.97</v>
      </c>
      <c r="F120" s="22">
        <f t="shared" si="2"/>
        <v>0</v>
      </c>
      <c r="G120" s="10"/>
    </row>
    <row r="121" spans="1:7" x14ac:dyDescent="0.25">
      <c r="A121" s="32" t="s">
        <v>140</v>
      </c>
      <c r="B121" s="19"/>
      <c r="C121" s="20" t="s">
        <v>115</v>
      </c>
      <c r="D121" s="21" t="s">
        <v>95</v>
      </c>
      <c r="E121" s="15">
        <v>35753.56</v>
      </c>
      <c r="F121" s="22">
        <f t="shared" si="2"/>
        <v>0</v>
      </c>
      <c r="G121" s="10"/>
    </row>
    <row r="122" spans="1:7" x14ac:dyDescent="0.25">
      <c r="A122" s="32"/>
      <c r="B122" s="18" t="s">
        <v>131</v>
      </c>
      <c r="C122" s="38" t="s">
        <v>116</v>
      </c>
      <c r="D122" s="38"/>
      <c r="E122" s="38"/>
      <c r="F122" s="27">
        <f>SUM(F123:F126)</f>
        <v>0</v>
      </c>
      <c r="G122" s="10"/>
    </row>
    <row r="123" spans="1:7" x14ac:dyDescent="0.25">
      <c r="A123" s="32" t="s">
        <v>134</v>
      </c>
      <c r="B123" s="19"/>
      <c r="C123" s="20" t="s">
        <v>117</v>
      </c>
      <c r="D123" s="21" t="s">
        <v>118</v>
      </c>
      <c r="E123" s="15">
        <v>20829.07</v>
      </c>
      <c r="F123" s="22">
        <f t="shared" si="1"/>
        <v>0</v>
      </c>
      <c r="G123" s="10"/>
    </row>
    <row r="124" spans="1:7" x14ac:dyDescent="0.25">
      <c r="A124" s="32" t="s">
        <v>134</v>
      </c>
      <c r="B124" s="19"/>
      <c r="C124" s="20" t="s">
        <v>119</v>
      </c>
      <c r="D124" s="21" t="s">
        <v>118</v>
      </c>
      <c r="E124" s="15">
        <v>31522.42</v>
      </c>
      <c r="F124" s="22">
        <f t="shared" si="1"/>
        <v>0</v>
      </c>
      <c r="G124" s="10"/>
    </row>
    <row r="125" spans="1:7" x14ac:dyDescent="0.25">
      <c r="A125" s="32" t="s">
        <v>134</v>
      </c>
      <c r="B125" s="19"/>
      <c r="C125" s="20" t="s">
        <v>120</v>
      </c>
      <c r="D125" s="21" t="s">
        <v>118</v>
      </c>
      <c r="E125" s="15">
        <v>36178.29</v>
      </c>
      <c r="F125" s="22">
        <f t="shared" si="1"/>
        <v>0</v>
      </c>
      <c r="G125" s="10"/>
    </row>
    <row r="126" spans="1:7" x14ac:dyDescent="0.25">
      <c r="A126" s="32" t="s">
        <v>135</v>
      </c>
      <c r="B126" s="19"/>
      <c r="C126" s="20" t="s">
        <v>121</v>
      </c>
      <c r="D126" s="21" t="s">
        <v>118</v>
      </c>
      <c r="E126" s="15">
        <v>282913.71000000002</v>
      </c>
      <c r="F126" s="22">
        <f t="shared" si="1"/>
        <v>0</v>
      </c>
      <c r="G126" s="10"/>
    </row>
    <row r="129" spans="5:6" x14ac:dyDescent="0.25">
      <c r="E129" s="24" t="s">
        <v>23</v>
      </c>
      <c r="F129" s="28">
        <f>F7+SUM(F13,F28,F83,F92,F119,F122)/2*J3</f>
        <v>0</v>
      </c>
    </row>
    <row r="130" spans="5:6" x14ac:dyDescent="0.25">
      <c r="E130" s="24" t="s">
        <v>24</v>
      </c>
      <c r="F130" s="28">
        <f>F129*0.2</f>
        <v>0</v>
      </c>
    </row>
    <row r="131" spans="5:6" x14ac:dyDescent="0.25">
      <c r="E131" s="24" t="s">
        <v>25</v>
      </c>
      <c r="F131" s="28">
        <f>F129+F130</f>
        <v>0</v>
      </c>
    </row>
    <row r="132" spans="5:6" ht="37.5" x14ac:dyDescent="0.35">
      <c r="E132" s="24" t="s">
        <v>26</v>
      </c>
      <c r="F132" s="30">
        <f>F131/1000000</f>
        <v>0</v>
      </c>
    </row>
  </sheetData>
  <autoFilter ref="B6:G6" xr:uid="{8778EDED-D859-4AEE-B1FB-6E9D0D9BD050}"/>
  <mergeCells count="20">
    <mergeCell ref="C99:C100"/>
    <mergeCell ref="C101:C102"/>
    <mergeCell ref="C104:C105"/>
    <mergeCell ref="C107:C108"/>
    <mergeCell ref="B8:B9"/>
    <mergeCell ref="C13:E13"/>
    <mergeCell ref="C119:E119"/>
    <mergeCell ref="C122:E122"/>
    <mergeCell ref="C16:C17"/>
    <mergeCell ref="C18:C19"/>
    <mergeCell ref="C20:C21"/>
    <mergeCell ref="C22:C23"/>
    <mergeCell ref="C43:C44"/>
    <mergeCell ref="C55:C56"/>
    <mergeCell ref="C92:E92"/>
    <mergeCell ref="C28:E28"/>
    <mergeCell ref="C83:E83"/>
    <mergeCell ref="C110:C111"/>
    <mergeCell ref="C94:C95"/>
    <mergeCell ref="C96:C97"/>
  </mergeCells>
  <conditionalFormatting sqref="G8:G126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Литовченко Роман Владимирович</dc:creator>
  <cp:lastModifiedBy>Литовченко Роман Владимирович</cp:lastModifiedBy>
  <cp:lastPrinted>2023-03-16T08:46:14Z</cp:lastPrinted>
  <dcterms:created xsi:type="dcterms:W3CDTF">2022-11-25T13:34:37Z</dcterms:created>
  <dcterms:modified xsi:type="dcterms:W3CDTF">2024-01-15T06:15:40Z</dcterms:modified>
</cp:coreProperties>
</file>